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425" windowWidth="15195" windowHeight="6720" activeTab="2"/>
  </bookViews>
  <sheets>
    <sheet name="ยธ.1(62)" sheetId="27" r:id="rId1"/>
    <sheet name="ยธ.2(62)" sheetId="23" r:id="rId2"/>
    <sheet name="ยธ.3(62)" sheetId="24" r:id="rId3"/>
    <sheet name="ยธ.4(62)" sheetId="25" r:id="rId4"/>
    <sheet name="ยธ.5(62)" sheetId="26" r:id="rId5"/>
    <sheet name="เงินสะสมกพ62" sheetId="50" r:id="rId6"/>
    <sheet name="เงินสะสมมิย62" sheetId="51" r:id="rId7"/>
  </sheets>
  <definedNames>
    <definedName name="A" localSheetId="5">#REF!</definedName>
    <definedName name="A" localSheetId="6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</definedNames>
  <calcPr calcId="145621"/>
</workbook>
</file>

<file path=xl/calcChain.xml><?xml version="1.0" encoding="utf-8"?>
<calcChain xmlns="http://schemas.openxmlformats.org/spreadsheetml/2006/main">
  <c r="E12" i="27"/>
  <c r="E36" i="51"/>
  <c r="C22" i="50"/>
  <c r="E87" i="27" l="1"/>
  <c r="E86"/>
  <c r="D89"/>
  <c r="C89"/>
  <c r="C36"/>
  <c r="D168" i="23"/>
  <c r="C168"/>
  <c r="E159"/>
  <c r="E160"/>
  <c r="E161"/>
  <c r="E162"/>
  <c r="E163"/>
  <c r="E164"/>
  <c r="D58" i="27"/>
  <c r="C58" l="1"/>
  <c r="D111" l="1"/>
  <c r="C111"/>
  <c r="E110"/>
  <c r="E109"/>
  <c r="E108"/>
  <c r="E107"/>
  <c r="E106"/>
  <c r="E105"/>
  <c r="E101"/>
  <c r="E100"/>
  <c r="E99"/>
  <c r="E98"/>
  <c r="E97"/>
  <c r="E96"/>
  <c r="E95"/>
  <c r="E88"/>
  <c r="E111" l="1"/>
  <c r="D39" i="26"/>
  <c r="C39"/>
  <c r="E35"/>
  <c r="E32"/>
  <c r="E29"/>
  <c r="C18"/>
  <c r="D18"/>
  <c r="E17"/>
  <c r="E16"/>
  <c r="E15"/>
  <c r="E11"/>
  <c r="E8"/>
  <c r="E5"/>
  <c r="C17" i="25"/>
  <c r="D17"/>
  <c r="E15"/>
  <c r="E17" s="1"/>
  <c r="D9"/>
  <c r="C9"/>
  <c r="E8"/>
  <c r="D33" i="24"/>
  <c r="C33"/>
  <c r="E32"/>
  <c r="E33" s="1"/>
  <c r="D27"/>
  <c r="C27"/>
  <c r="E25"/>
  <c r="D16"/>
  <c r="C16"/>
  <c r="E14"/>
  <c r="E15"/>
  <c r="D7"/>
  <c r="C7"/>
  <c r="E5"/>
  <c r="E7" s="1"/>
  <c r="D289" i="23"/>
  <c r="C289"/>
  <c r="E286"/>
  <c r="E283"/>
  <c r="E280"/>
  <c r="C268"/>
  <c r="D260"/>
  <c r="C260"/>
  <c r="E259"/>
  <c r="E258"/>
  <c r="E257"/>
  <c r="E256"/>
  <c r="E255"/>
  <c r="E251"/>
  <c r="E250"/>
  <c r="E249"/>
  <c r="E248"/>
  <c r="E247"/>
  <c r="E246"/>
  <c r="E245"/>
  <c r="E244"/>
  <c r="E243"/>
  <c r="E242"/>
  <c r="E241"/>
  <c r="E240"/>
  <c r="E239"/>
  <c r="E238"/>
  <c r="E237"/>
  <c r="E236"/>
  <c r="E234"/>
  <c r="E233"/>
  <c r="E232"/>
  <c r="E231"/>
  <c r="E230"/>
  <c r="E229"/>
  <c r="E228"/>
  <c r="E227"/>
  <c r="E226"/>
  <c r="E225"/>
  <c r="E224"/>
  <c r="C213"/>
  <c r="D213"/>
  <c r="E212"/>
  <c r="E211"/>
  <c r="E210"/>
  <c r="E209"/>
  <c r="E208"/>
  <c r="E207"/>
  <c r="E206"/>
  <c r="E205"/>
  <c r="E204"/>
  <c r="E202"/>
  <c r="E201"/>
  <c r="E200"/>
  <c r="E199"/>
  <c r="E198"/>
  <c r="E197"/>
  <c r="E196"/>
  <c r="E195"/>
  <c r="E194"/>
  <c r="E193"/>
  <c r="E192"/>
  <c r="E189"/>
  <c r="E188"/>
  <c r="E187"/>
  <c r="E181"/>
  <c r="E183"/>
  <c r="E177"/>
  <c r="E166"/>
  <c r="E168" s="1"/>
  <c r="C148"/>
  <c r="D148"/>
  <c r="E147"/>
  <c r="E146"/>
  <c r="E145"/>
  <c r="E144"/>
  <c r="E143"/>
  <c r="E142"/>
  <c r="E141"/>
  <c r="E140"/>
  <c r="E139"/>
  <c r="E138"/>
  <c r="E137"/>
  <c r="E135"/>
  <c r="E134"/>
  <c r="E133"/>
  <c r="E132"/>
  <c r="E131"/>
  <c r="E130"/>
  <c r="E129"/>
  <c r="E128"/>
  <c r="E127"/>
  <c r="E126"/>
  <c r="E125"/>
  <c r="E124"/>
  <c r="E121"/>
  <c r="E120"/>
  <c r="E119"/>
  <c r="E118"/>
  <c r="E117"/>
  <c r="E116"/>
  <c r="E115"/>
  <c r="E114"/>
  <c r="E113"/>
  <c r="E112"/>
  <c r="E111"/>
  <c r="E110"/>
  <c r="E109"/>
  <c r="E107"/>
  <c r="E106"/>
  <c r="E105"/>
  <c r="E104"/>
  <c r="E103"/>
  <c r="E102"/>
  <c r="E101"/>
  <c r="E100"/>
  <c r="E99"/>
  <c r="E98"/>
  <c r="E97"/>
  <c r="E96"/>
  <c r="E93"/>
  <c r="E92"/>
  <c r="E91"/>
  <c r="E90"/>
  <c r="E89"/>
  <c r="E88"/>
  <c r="E87"/>
  <c r="E86"/>
  <c r="E85"/>
  <c r="E84"/>
  <c r="E83"/>
  <c r="E82"/>
  <c r="E79"/>
  <c r="E81"/>
  <c r="E78"/>
  <c r="E76"/>
  <c r="E73"/>
  <c r="E69"/>
  <c r="E66"/>
  <c r="C60"/>
  <c r="D60"/>
  <c r="E54"/>
  <c r="E55"/>
  <c r="E56"/>
  <c r="E53"/>
  <c r="E51"/>
  <c r="E48"/>
  <c r="E45"/>
  <c r="E42"/>
  <c r="E39"/>
  <c r="E32"/>
  <c r="E29"/>
  <c r="E26"/>
  <c r="E17"/>
  <c r="E12"/>
  <c r="E10"/>
  <c r="E11"/>
  <c r="E8"/>
  <c r="E9"/>
  <c r="E6"/>
  <c r="E7"/>
  <c r="E5"/>
  <c r="E57" i="27"/>
  <c r="E56"/>
  <c r="E55"/>
  <c r="D36"/>
  <c r="E35"/>
  <c r="E34"/>
  <c r="E32"/>
  <c r="E27"/>
  <c r="E28"/>
  <c r="E29"/>
  <c r="E30"/>
  <c r="E24"/>
  <c r="E25"/>
  <c r="D12"/>
  <c r="C12"/>
  <c r="E9"/>
  <c r="E54"/>
  <c r="E53"/>
  <c r="E58" l="1"/>
  <c r="C18" i="23" l="1"/>
  <c r="E11" i="27" l="1"/>
  <c r="E85" l="1"/>
  <c r="E84"/>
  <c r="E83"/>
  <c r="E82"/>
  <c r="E80"/>
  <c r="E81"/>
  <c r="E79"/>
  <c r="E89" l="1"/>
  <c r="D18" i="23" l="1"/>
  <c r="E24"/>
  <c r="E23"/>
  <c r="E18" l="1"/>
  <c r="E13" i="24" l="1"/>
  <c r="E59" i="23" l="1"/>
  <c r="E23" i="27"/>
  <c r="E36" s="1"/>
  <c r="E60" i="23" l="1"/>
  <c r="D268" l="1"/>
  <c r="D154"/>
  <c r="C154"/>
  <c r="E14" i="26" l="1"/>
  <c r="E13"/>
  <c r="E18" s="1"/>
  <c r="E38"/>
  <c r="E37"/>
  <c r="E7" i="25"/>
  <c r="E6"/>
  <c r="E4"/>
  <c r="E5"/>
  <c r="E12" i="24"/>
  <c r="E16" s="1"/>
  <c r="E22"/>
  <c r="E23"/>
  <c r="E21"/>
  <c r="E288" i="23"/>
  <c r="E267"/>
  <c r="E266"/>
  <c r="E222"/>
  <c r="E223"/>
  <c r="E221"/>
  <c r="E175"/>
  <c r="E186"/>
  <c r="E185"/>
  <c r="E180"/>
  <c r="E179"/>
  <c r="E174"/>
  <c r="E153"/>
  <c r="E71"/>
  <c r="E148" s="1"/>
  <c r="E17" i="27"/>
  <c r="E18" s="1"/>
  <c r="D18"/>
  <c r="C18"/>
  <c r="E27" i="24" l="1"/>
  <c r="E39" i="26"/>
  <c r="E9" i="25"/>
  <c r="E213" i="23"/>
  <c r="E260"/>
  <c r="E268"/>
  <c r="E154"/>
  <c r="E289" l="1"/>
</calcChain>
</file>

<file path=xl/sharedStrings.xml><?xml version="1.0" encoding="utf-8"?>
<sst xmlns="http://schemas.openxmlformats.org/spreadsheetml/2006/main" count="635" uniqueCount="336">
  <si>
    <t>ที่</t>
  </si>
  <si>
    <t>แผนงาน/โครงการ/กิจกรรม</t>
  </si>
  <si>
    <t>งบประมาณ</t>
  </si>
  <si>
    <t>ค่าใช้จ่ายศูนย์ถ่ายทอดเทคโนโลยีทางการเกษตร</t>
  </si>
  <si>
    <t>รวม</t>
  </si>
  <si>
    <t>ค่าใช้จ่ายในการฝึกอบรมอาชีพ</t>
  </si>
  <si>
    <t>ค่าใช้จ่ายตามโครงการเพิ่มผลผลิตและอนุรักษ์พันธุ์สัตว์น้ำ</t>
  </si>
  <si>
    <t>ค่าใช้จ่ายในการดำเนินกิจกรรมอาสาสมัครป้องกันภัยฝ่ายพลเรือน</t>
  </si>
  <si>
    <t>ค่าใช้จ่ายในการออกบริการฉีดพ่นยุงและพ่นยาป้องกันโรคไข้หวัดนก และหรือโรคระบาด</t>
  </si>
  <si>
    <t>ค่าใช้จ่ายในการจัดทำแนวกันไฟและการเฝ้าระวังไฟป่าอาสาสมัครดับไฟป่า</t>
  </si>
  <si>
    <t>ค่าใช้จ่ายโครงการอบรมสร้างเครือข่ายคุ้มครองผู้บริโภค</t>
  </si>
  <si>
    <t>ค่าใช้จ่ายตามแนวทางการใช้หลักปรัชญาเศรษฐกิจพอเพียง</t>
  </si>
  <si>
    <t>ค่าใช้จ่ายในการจัดส่งนักกีฬาตำบลสบเตี๊ยะเข้าร่วมแข่งขัน</t>
  </si>
  <si>
    <t>ค่าใช้จ่ายโครงการสร้างพื้นที่ปลอดโรคพิษสุนัขบ้าตำบลสบเตี๊ยะ</t>
  </si>
  <si>
    <t>ค่าใช้จ่ายโครงการควบคุมสุนัข แมว</t>
  </si>
  <si>
    <t>ค่าเบี้ยยังชีพผู้ป่วยโรคเอดส์</t>
  </si>
  <si>
    <t>ยุทธศาสตร์ที่  1 การสร้างความมั่งคั่งอย่างยั่งยืนตามแนวทางเศรษฐกิจพอเพียง</t>
  </si>
  <si>
    <t>ยุทธศาสตร์ที่  4  การสร้างความมั่นคงปลอดภัยและความสงบสุขของประชาชน</t>
  </si>
  <si>
    <t>โครงการจัดงานวันเด็ก</t>
  </si>
  <si>
    <t>เงินสมทบระบบหลักประกันสุขภาพระดับท้องถิ่น หรือพื้นที่</t>
  </si>
  <si>
    <t>ค่าใช้จ่ายในการป้องกันแก้ไขปัญหายาเสพติดและการบำบัดฟื้นฟูผู้ติดยาเสพติด</t>
  </si>
  <si>
    <t>ค่าใช้จ่ายในการฝึกอบรมอาสาสมัครป้องกันไฟป่า</t>
  </si>
  <si>
    <t>ค่าใช้จ่ายในการป้องกันและบรรเทาสาธารณภัย (สำรองจ่าย)</t>
  </si>
  <si>
    <t>โครงการส่งเสริมประสิทธิภาพการพัฒนาการเมืองการปกครองในระบอบประชาธิปไตย</t>
  </si>
  <si>
    <t>ค่าใช้จ่ายในการจ้างที่ปรึกษาเพื่อศึกษาวิจัยประเมินผลหรือพัฒนาระบบต่าง ๆ</t>
  </si>
  <si>
    <t>โครงการเทศบาลพบประชาชน</t>
  </si>
  <si>
    <t>คงเหลือ</t>
  </si>
  <si>
    <t>ค่าใช้จ่ายโครงการส่งเสริมพัฒนาหมู่บ้านเศรษฐกิจพอเพียง</t>
  </si>
  <si>
    <t>ค่าใช้จ่ายโครงการเยาวชนรุ่นใหม่ใส่ใจสิ่งแวดล้อม</t>
  </si>
  <si>
    <t>ค่าใช้จ่ายโครงการฝึกอบรมการเพาะเลี้ยงสัตว์น้ำและแปรรูปผลิตภัณฑ์สัตว์น้ำ</t>
  </si>
  <si>
    <t>ค่าใช้จ่ายในการจัดกิจกรรมของกลุ่มพัฒนาสตรีตำบลสบเตี๊ยะ</t>
  </si>
  <si>
    <t>ค่าใช้จ่ายโครงการพัฒนาคุณภาพระบบอนามัยสิ่งแวดล้อม</t>
  </si>
  <si>
    <t>ค่ากำจัดสิ่งปฏิกูล</t>
  </si>
  <si>
    <t>ค่าใช้จ่ายในการฝึกอบรม อปพร.</t>
  </si>
  <si>
    <t>โครงการฝึกอบรมการป้องกันและบรรเทาสาธารณภัยตำบลสบเตี๊ยะ</t>
  </si>
  <si>
    <t>ค่าใช้จ่ายในการเลือกตั้ง</t>
  </si>
  <si>
    <t>ค่าใช้จ่ายในการป้องกันและปราบปรามการทุจริตในภาครัฐ</t>
  </si>
  <si>
    <t>ยุทธศาสตร์ที่  2  การสร้างสังคมแห่งวัฒนธรรม ความรู้ ภูมิปัญญา จิตสาธารณะ และพัฒนาศักยภาพคนให้พร้อมรับกับการเปลี่ยนแปลง</t>
  </si>
  <si>
    <t>1.2  แผนงานสร้างความเข้มแข็งของชุมชน</t>
  </si>
  <si>
    <t>2.1  แผนงานบริหารงานทั่วไป</t>
  </si>
  <si>
    <t>โครงการสนับสนุนอาหารกลางวัน ศูนย์พัฒนาเด็กเล็กของเทศบาล</t>
  </si>
  <si>
    <t>ค่าใช้จ่ายในการจัดกิจกรรมพัฒนาศักยภาพของ อสม.และประชาชน</t>
  </si>
  <si>
    <t>ค่าบำรุงรักษาและปรับปรุงที่ดินและสิ่งก่อสร้าง</t>
  </si>
  <si>
    <t>โครงการส่งเสริมพัฒนาการท่องเที่ยวตำบลสบเตี๊ยะ</t>
  </si>
  <si>
    <t>ค่าใช้จ่ายในการจัดกิจกรรมของเด็กและเยาวชนตำบลสบเตี๊ยะ</t>
  </si>
  <si>
    <t>โครงการจัดจ้างนักเรียน นักศึกษา ทำงานช่วงปิดภาคเรียน</t>
  </si>
  <si>
    <t>ค่าใช้จ่ายโครงการแข่งขันกีฬาเยาวชนและประชาชนตำบลสบเตี๊ยะ</t>
  </si>
  <si>
    <t>โครงการรดน้ำดำหัวผู้สูงอายุ</t>
  </si>
  <si>
    <t>ค่าเบี้ยยังชีพผู้สูงอายุ</t>
  </si>
  <si>
    <t>ค่าเบี้ยยังชีพคนพิการ</t>
  </si>
  <si>
    <t>ยุทธศาสตร์ที่  3  การสร้างความเป็นฐานทรัพยากรธรรมชาติ สิ่งแวดล้อมและพลังงานสะอาด</t>
  </si>
  <si>
    <t xml:space="preserve">ค่าใช้จ่ายในการพัฒนาและรักษาฝายต้นน้ำลำธาร (Check Dam) เฉลิมพระเกียรติ </t>
  </si>
  <si>
    <t>ค่าใช้จ่ายสำหรับสนับสนุนการป้องกันแก้ไขปัญหาไฟป่าและหมอกควันในพื้นที่</t>
  </si>
  <si>
    <t>ค่าใช้จ่ายโครงการรักน้ำ รักป่า รักษาแผ่นดิน</t>
  </si>
  <si>
    <t>4.1  แผนงานการรักษาความสงบภายใน</t>
  </si>
  <si>
    <t>ค่าใช้จ่ายในการจัดกิจกรรมป้องกันและลดอุบัติเหตุตำบลสบเตี๊ยะ</t>
  </si>
  <si>
    <t>ค่าใช้จ่ายในการจัดทำแผนชุมชน/แผนพัฒนาเทศบาล</t>
  </si>
  <si>
    <t xml:space="preserve">โครงการฝึกอบรมเพื่อพัฒนาประสิทธิภาพการปฏิบัติงาน </t>
  </si>
  <si>
    <t>เบิกจ่าย</t>
  </si>
  <si>
    <t>ค่าใช้จ่ายในการรณรงค์การอนุรักษ์ทรัพยากรธรรมชาติ  (1 คน 1 ต้น 1 ฝน)</t>
  </si>
  <si>
    <t>อุดหนุนโรงเรียนวัดพุทธนิมิตร ตามโครงการค่ายคุณธรรมเด็กและเยาวชน</t>
  </si>
  <si>
    <t>อุดหนุนโรงเรียนบ้านห้วยม่วง ตามโครงการเข้าค่ายคุณธรรมเด็กและเยาวชน</t>
  </si>
  <si>
    <t>โครงการแข่งขันกีฬาศูนย์พัฒนาเด็กเล็ก เทศบาลตำบลสบเตี๊ยะ</t>
  </si>
  <si>
    <t>3.1  แผนงานบริหารงานทั่วไป</t>
  </si>
  <si>
    <t>ค่าใช้จ่ายโครงการรณรงค์การกำจัดขยะมูลฝอย</t>
  </si>
  <si>
    <t>5.1  แผนงานบริหารงานทั่วไป</t>
  </si>
  <si>
    <t>ค่าใช้จ่ายในการจัดทำแผนที่ภาษีและทะเบียนทรัพย์สิน</t>
  </si>
  <si>
    <t>ค่าใช้จ่ายในการประชาสัมพันธ์จัดเก็บภาษี</t>
  </si>
  <si>
    <t>1.1 แผนงานการเกษตร</t>
  </si>
  <si>
    <t>บ้าน</t>
  </si>
  <si>
    <t>หมู่ที่</t>
  </si>
  <si>
    <t>รายการ</t>
  </si>
  <si>
    <t>สบเตี๊ยะ</t>
  </si>
  <si>
    <t>แท่นดอกไม้ใต้</t>
  </si>
  <si>
    <t>รายการจ่ายขาดเงินสะสม</t>
  </si>
  <si>
    <t>โครงการ</t>
  </si>
  <si>
    <t>1.3  แผนงานเคหะและชุมชน</t>
  </si>
  <si>
    <t>2.2  แผนงานการศึกษา</t>
  </si>
  <si>
    <t>2.3  แผนงานสาธารณสุข</t>
  </si>
  <si>
    <t>2.4  แผนงานสังคมสงเคราะห์</t>
  </si>
  <si>
    <t>2.5  แผนงานเคหะและชุมชน</t>
  </si>
  <si>
    <t>2.6  แผนงานสร้างความเข้มแข็งของชุมชน</t>
  </si>
  <si>
    <t>2.7  แผนงานการศาสนาวัฒนธรรมและนันทนาการ</t>
  </si>
  <si>
    <t>2.8  แผนงานการเกษตร</t>
  </si>
  <si>
    <t>2.9  แผนงานงบกลาง</t>
  </si>
  <si>
    <t>3.2  แผนงานสร้างความเข้มแข็งของชุมชน</t>
  </si>
  <si>
    <t>4.2  แผนงานงบกลาง</t>
  </si>
  <si>
    <t>โครงการก่อสร้างถนนคอนกรีตเสริมเหล็ก บ้านแท่นดอกไม้ หมู่ที่ 6</t>
  </si>
  <si>
    <t>โครงการก่อสร้างถนนคอนกรีตเสริมเหล็ก บ้านดงหาดนาค หมู่ที่ 7</t>
  </si>
  <si>
    <t>โครงการปรับปรุงซ่อมสร้างผิวจราจรแบบโอเวอร์เลย์ ด้วยแอสฟัลท์ติกคอนกรีต บ้านหนองอาบช้าง หมู่ที่ 9</t>
  </si>
  <si>
    <t>โครงการก่อสร้างถนนคอนกรีตเสริมเหล็ก บ้านวังปาน  หมู่ที่ 12</t>
  </si>
  <si>
    <t>โครงการปรับปรุงซ่อมสร้างผิวจราจรแบบโอเวอร์เลย์ ด้วยแอสฟัลท์ติกคอนกรีต บ้านห้วยอีแต หมู่ที่ 13</t>
  </si>
  <si>
    <t>โครงการปรับปรุงซ่อมสร้างผิวจราจรแบบโอเวอร์เลย์ ด้วยแอสฟัลท์ติกคอนกรีต บ้านคะนาอัน หมู่ที่ 15</t>
  </si>
  <si>
    <t>โครงการก่อสร้างถนนคอนกรีตเสริมเหล็ก บ้านบน หมู่ที่ 16</t>
  </si>
  <si>
    <t>โครงการขยายสะพานคอนกรีตเสริมเหล็ก บ้านพุทธนิมิตร หมู่ที่ 18</t>
  </si>
  <si>
    <t>โครงการก่อสร้างถนนคอนกรีตเสริมเหล็ก บ้านเด่นตะวันใต้ หมู่ที่ 20</t>
  </si>
  <si>
    <t>โครงการก่อสร้างรั้วคอนกรีตเสริมเหล็กหอประชุมประจำหมู่บ้าน บ้านแท่นดอกไม้ใต้ หมู่ที่ 21</t>
  </si>
  <si>
    <t>โครงการก่อสร้างระบบกรองประปาหมู่บ้าน บ้านสบเตี๊ยะ หมู่ที่ 2</t>
  </si>
  <si>
    <t>โครงการก่อสร้างรางระบายน้ำคอนกรีตเสริมเหล็กรูปตัวยู (แบบมีฝาปิด) บ้านเชิงดอย หมู่ที่ 3</t>
  </si>
  <si>
    <t>โครงการก่อสร้างคลองส่งน้ำคอนกรีตเสริมเหล็กรูปตัวยู  บ้านทุ่งหมากหนุ่ม หมู่ที่ 5</t>
  </si>
  <si>
    <t>โครงการก่อสร้างคลองส่งน้ำคอนกรีตเสริมเหล็กรูปตัวยู  บ้านทุ่งปูน หมู่ที่ 10</t>
  </si>
  <si>
    <t>โครงการก่อสร้างกำแพงกันดินคอนกรีตเสริมเหล็กแบบฐานแผ่ พร้อมถมดินลูกรังและบดอัด  บ้านห้วยม่วง หมู่ที่ 11</t>
  </si>
  <si>
    <t>โครงการก่อสร้างถังเก็บน้ำคอนกรีตเสริมเหล็ก  บ้านแม่เตี๊ยะใต้ หมู่ที่ 14</t>
  </si>
  <si>
    <t>อุดหนุนที่ทำการปกครองอำเภอจอมทอง ตามโครงการกิจกรรมวันสำคัญของชาติและวันสำคัญทางศาสนา</t>
  </si>
  <si>
    <t>1.1 วันปิยมหาราช (23 ตุลาคม 2561)</t>
  </si>
  <si>
    <t>1.2 วันคล้ายวันสวรรคต พระบาทสมเด็จประปรมินทรมหาภูมิพลอดุลยเดช (13 ตุลาคม 2561)</t>
  </si>
  <si>
    <t>1.3 วันชาติและวันพ่อแห่งชาติ (5 ธันวาคม 2561)</t>
  </si>
  <si>
    <t>1.4 วันคล้ายวันพระราชสมภพ สมเด็จพระเทพรัตนราชสุดาฯ สยามบรมราชกุมารี (2 เมษายน 2562)</t>
  </si>
  <si>
    <t>1.5 วันคล้ายวันพระราชสมภพ สมเด็จพระเจ้าอยู่หัวมหาวชิราลงกรณ บดินทรเทพยวรางกูร (28 กรกฎาคม 2562)</t>
  </si>
  <si>
    <t>1.6 วันคล้ายวันพระราชสมภพ สมเด็จพระนางเจ้าสิริกิติ์ พระบรมราชินีนาถ ในรัชกาลที่ 9 (วันแม่แห่งชาติ) (12 สิงหาคม 2562)</t>
  </si>
  <si>
    <t>อุดหนุนที่ทำการปกครองอำเภอจอมทอง ตามโครงการสนับสนุนการจัดงานมหกรรมไม้ดอกไม้ประดับ ครั้งที่ 43 ประจำปี 2562</t>
  </si>
  <si>
    <t>อุดหนุนที่ทำการปกครองอำเภอจอมทอง ตามโครงการสืบสานงานประเพณีสระเกล้าดำหัวป้อเมืองเจียงใหม่ และสืบสานประเพณีสงกรานต์ วันปี๋ใหม่เมืองอำเภอจอมทอง ประจำปี 2562</t>
  </si>
  <si>
    <t>อุดหนุนที่ทำการปกครองอำเภอจอมทอง ตามโครงการขอรับเงินอุดหนุนเพื่อเพิ่มศักยภาพในการป้องกันและแก้ไขปัญหายาเสพติด ศูนย์ปฏิบัติการป้องกันและปราบปรามยาเสพติดอำเภอจอมทอง จังหวัดเชียงใหม่ ประจำปีงบประมาณ พ.ศ.2562</t>
  </si>
  <si>
    <t>โครงการแข่งขันทักษะวิชาการศูนย์พัฒนาเด็กเล็กเทศบาลตำบลสบเตี๊ยะ</t>
  </si>
  <si>
    <t>โครงการพัฒนาประสิทธิภาพการบริหารจัดการศูนย์พัฒนาเด็กเล็ก</t>
  </si>
  <si>
    <t>อุดหนุนโรงเรียนบ้านสบเตี๊ยะตามโครงการอาหารกลางวันนักเรียน ระดับอนุบาล - ป.6</t>
  </si>
  <si>
    <t>อุดหนุนโรงเรียนบ้านท่าหลุกตามโครงการอาหารกลางวันนักเรียน ระดับอนุบาล - ป.6</t>
  </si>
  <si>
    <t>อุดหนุนโรงเรียนวัดพุทธนิมิตรตามโครงการอาหารกลางวันนักเรียน ระดับอนุบาล - ป.6</t>
  </si>
  <si>
    <t>อุดหนุนโรงเรียนบ้านหาดนาคตามโครงการอาหารกลางวันนักเรียน ระดับอนุบาล - ป.6</t>
  </si>
  <si>
    <t>อุดหนุนโรงเรียนไทยรัฐวิทยา 79 (บ้านหนองอาบช้าง) ตามโครงการอาหารกลางวันนักเรียน ระดับอนุบาล - ป.6</t>
  </si>
  <si>
    <t>อุดหนุนโรงเรียนบ้านห้วยม่วง ตามโครงการอาหารกลางวันนักเรียน ระดับอนุบาล - ป.6</t>
  </si>
  <si>
    <t>อุดหนุนโรงเรียนไทยรัฐวิทยา 79 (บ้านหนองอาบช้าง) ตามโครงการเข้าค่ายคุณธรรมจริยธรรมนักเรียน</t>
  </si>
  <si>
    <t>อุดหนุนโรงเรียนบ้านท่าหลุก ตามโครงการแข่งขันกีฬาเด็กและเยาวชน</t>
  </si>
  <si>
    <t>อุดหนุนโรงเรียนบ้านหาดนาค ตามโครงการส่งเสริมคุณธรรมจริยธรรมเพื่อพัฒนาคุณภาพชีวิตสำหรับนักเรียนโรงเรียนบ้านหาดนาค</t>
  </si>
  <si>
    <t>อุดหนุนคณะกรรมการหมู่บ้าน หมู่ที่ 1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</si>
  <si>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 ตามโครงการป้องกันและแก้ไขปัญหาโรคขาดสารไอโอดีน</t>
  </si>
  <si>
    <t>อุดหนุนคณะกรรมการหมู่บ้าน หมู่ที่ 1 ตามโครงการควบคุมและป้องกันโรคหนอนพยาธิ</t>
  </si>
  <si>
    <t>อุดหนุนคณะกรรมการหมู่บ้าน หมู่ที่ 2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</si>
  <si>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2 ตามโครงการป้องกันและแก้ไขปัญหาโรคขาดสารไอโอดีน</t>
  </si>
  <si>
    <t>อุดหนุนคณะกรรมการหมู่บ้าน หมู่ที่ 2 ตามโครงการควบคุมและป้องกันโรคหนอนพยาธิ</t>
  </si>
  <si>
    <t xml:space="preserve">อุดหนุนคณะกรรมการหมู่บ้าน หมู่ที่ 3 ตามโครงการรณรงค์และแก้ไขปัญหายาเสพติด TO BE NUMBER ONE </t>
  </si>
  <si>
    <t>อุดหนุนคณะกรรมการหมู่บ้าน หมู่ที่ 3 ตามโครงการอบรมให้ความรู้โรคพิษสุนัขบ้า</t>
  </si>
  <si>
    <t>อุดหนุนคณะกรรมการหมู่บ้าน หมู่ที่ 3 ตามโครงการควบคุมและป้องกันโรคหนอนพยาธิ</t>
  </si>
  <si>
    <t>อุดหนุนคณะกรรมการหมู่บ้าน หมู่ที่ 4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</si>
  <si>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4 ตามโครงการป้องกันและแก้ไขปัญหาโรคขาดสารไอโอดีน</t>
  </si>
  <si>
    <t>อุดหนุนคณะกรรมการหมู่บ้าน หมู่ที่ 4 ตามโครงการควบคุมและป้องกันโรคหนอนพยาธิ</t>
  </si>
  <si>
    <t>อุดหนุนคณะกรรมการหมู่บ้าน หมู่ที่ 5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</si>
  <si>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5 ตามโครงการป้องกันและแก้ไขปัญหาโรคขาดสารไอโอดีน</t>
  </si>
  <si>
    <t>อุดหนุนคณะกรรมการหมู่บ้าน หมู่ที่ 5 ตามโครงการอบรมให้ความรู้โรคพิษสุนัขบ้า</t>
  </si>
  <si>
    <t>อุดหนุนคณะกรรมการหมู่บ้าน หมู่ที่ 6 ตามโครงการอบรมให้ความรู้โรคพิษสุนัขบ้า</t>
  </si>
  <si>
    <t>อุดหนุนคณะกรรมการหมู่บ้าน หมู่ที่ 6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</si>
  <si>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6 ตามโครงการเพศศึกษารอบด้านและสิ่งเสพติดในกลุ่มเยาวชน บ้านแท่นดอกไม้</t>
  </si>
  <si>
    <t>อุดหนุนคณะกรรมการหมู่บ้าน หมู่ที่ 7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</si>
  <si>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7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</si>
  <si>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7 ตามโครงการป้องกันและแก้ไขปัญหาโรคขาดสารไอโอดีน</t>
  </si>
  <si>
    <t>อุดหนุนคณะกรรมการหมู่บ้าน หมู่ที่ 8 ตามโครงการควบคุมและป้องกันโรคหนอนพยาธิ</t>
  </si>
  <si>
    <t>อุดหนุนคณะกรรมการหมู่บ้าน หมู่ที่ 8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</si>
  <si>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8 ตามโครงการป้องกันและแก้ไขปัญหาโรคขาดสารไอโอดีน</t>
  </si>
  <si>
    <t>อุดหนุนคณะกรรมการหมู่บ้าน หมู่ที่ 9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</si>
  <si>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9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</si>
  <si>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9 ตามโครงการป้องกันและแก้ไขปัญหาโรคขาดสารไอโอดีน</t>
  </si>
  <si>
    <t>อุดหนุนคณะกรรมการหมู่บ้าน หมู่ที่ 10 ตามโครงการควบคุมโรคขาดสารไอโอดีน</t>
  </si>
  <si>
    <t xml:space="preserve">อุดหนุนคณะกรรมการหมู่บ้าน หมู่ที่ 10 ตามโครงการรณรงค์และแก้ไขปัญหายาเสพติด TO BE NUMBER ONE </t>
  </si>
  <si>
    <t>อุดหนุนคณะกรรมการหมู่บ้าน หมู่ที่ 10 ตามโครงการรณรงค์คัดกรองมะเร็งเต้านม</t>
  </si>
  <si>
    <t>อุดหนุนคณะกรรมการหมู่บ้าน หมู่ที่ 11 ตามโครงการป้องกันและแก้ไขปัญหาโรคขาดสารไอโอดีน</t>
  </si>
  <si>
    <t>อุดหนุนคณะกรรมการหมู่บ้าน หมู่ที่ 11 ตามโครงการสืบสานปณิธานของสมเด็จย่าตรวจมะเร็งเต้านมด้วยตนเอง</t>
  </si>
  <si>
    <t xml:space="preserve">อุดหนุนคณะกรรมการหมู่บ้าน หมู่ที่ 11 ตามโครงการรณรงค์และแก้ไขปัญหายาเสพติด TO BE NUMBER ONE </t>
  </si>
  <si>
    <t>อุดหนุนคณะกรรมการหมู่บ้าน หมู่ที่ 12 ตามโครงการควบคุมและป้องกันโรคหนอนพยาธิ</t>
  </si>
  <si>
    <t>อุดหนุนคณะกรรมการหมู่บ้าน หมู่ที่ 12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</si>
  <si>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12 ตามโครงการป้องกันและแก้ไขปัญหาโรคพิษสุนัขบ้า</t>
  </si>
  <si>
    <t>อุดหนุนคณะกรรมการหมู่บ้าน หมู่ที่ 13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</si>
  <si>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13 ตามโครงการสืบสานปณิธานของสมเด็จย่าตรวจมะเร็งเต้านมด้วยตนเอง</t>
  </si>
  <si>
    <t xml:space="preserve">อุดหนุนคณะกรรมการหมู่บ้าน หมู่ที่ 13 ตามโครงการรณรงค์และแก้ไขปัญหายาเสพติด TO BE NUMBER ONE </t>
  </si>
  <si>
    <t>อุดหนุนคณะกรรมการหมู่บ้าน หมู่ที่ 14 ตามโครงการควบคุมโรคขาดสารไอโอดีน</t>
  </si>
  <si>
    <t xml:space="preserve">อุดหนุนคณะกรรมการหมู่บ้าน หมู่ที่ 14 ตามโครงการรณรงค์และแก้ไขปัญหายาเสพติด TO BE NUMBER ONE </t>
  </si>
  <si>
    <t>อุดหนุนคณะกรรมการหมู่บ้าน หมู่ที่ 14 ตามโครงการรณรงค์คัดกรองมะเร็งเต้านม</t>
  </si>
  <si>
    <t>อุดหนุนคณะกรรมการหมู่บ้าน หมู่ที่ 15 ตามโครงการควบคุมและป้องกันโรคหนอนพยาธิ</t>
  </si>
  <si>
    <t>อุดหนุนคณะกรรมการหมู่บ้าน หมู่ที่ 15 ตามโครงการสืบสานปณิธานของสมเด็จย่าตรวจมะเร็งเต้านมด้วยตนเอง</t>
  </si>
  <si>
    <t xml:space="preserve">อุดหนุนคณะกรรมการหมู่บ้าน หมู่ที่ 15 ตามโครงการรณรงค์และแก้ไขปัญหายาเสพติด TO BE NUMBER ONE </t>
  </si>
  <si>
    <t>อุดหนุนคณะกรรมการหมู่บ้าน หมู่ที่ 16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</si>
  <si>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16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</si>
  <si>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16 ตามโครงการป้องกันและแก้ไขปัญหาโรคขาดสารไอโอดีน</t>
  </si>
  <si>
    <t>อุดหนุนคณะกรรมการหมู่บ้าน หมู่ที่ 17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</si>
  <si>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17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</si>
  <si>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17 ตามโครงการป้องกันและแก้ไขปัญหาโรคขาดสารไอโอดีน</t>
  </si>
  <si>
    <t>อุดหนุนคณะกรรมการหมู่บ้าน หมู่ที่ 18 ตามโครงการควบคุมและป้องกันโรคหนอนพยาธิ</t>
  </si>
  <si>
    <t>อุดหนุนคณะกรรมการหมู่บ้าน หมู่ที่ 18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</si>
  <si>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18 ตามโครงการป้องกันและแก้ไขปัญหาโรคขาดสารไอโอดีน</t>
  </si>
  <si>
    <t>อุดหนุนคณะกรรมการหมู่บ้าน หมู่ที่ 19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</si>
  <si>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19 ตามโครงการป้องกันและแก้ไขปัญหาโรคขาดสารไอโอดีน</t>
  </si>
  <si>
    <t>อุดหนุนคณะกรรมการหมู่บ้าน หมู่ที่ 19 ตามโครงการควบคุมและป้องกันโรคหนอนพยาธิ</t>
  </si>
  <si>
    <t>อุดหนุนคณะกรรมการหมู่บ้าน หมู่ที่ 20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</si>
  <si>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20 ตามโครงการป้องกันและแก้ไขปัญหาโรคขาดสารไอโอดีน</t>
  </si>
  <si>
    <t>อุดหนุนคณะกรรมการหมู่บ้าน หมู่ที่ 20 ตามโครงการควบคุมและป้องกันโรคหนอนพยาธิ</t>
  </si>
  <si>
    <t>อุดหนุนคณะกรรมการหมู่บ้าน หมู่ที่ 21 ตามโครงการสร้างเสริมและแก้ไขปัญหาภาวะโภชนาการในเด็ก อายุ 0-6 ปี</t>
  </si>
  <si>
    <t>อุดหนุนคณะกรรมการหมู่บ้าน หมู่ที่ 21 ตามโครงการสืบสานปณิธานของสมเด็จย่าตรวจมะเร็งเต้านมด้วยตนเอง</t>
  </si>
  <si>
    <t>อุดหนุนคณะกรรมการหมู่บ้าน หมู่ที่ 21 ตามโครงการรณรงค์และแก้ไขปัญหายาเสพติด TO BE NUMBER ONE</t>
  </si>
  <si>
    <t>โครงการสงเคราะห์ช่วยเหลือประชาชนผู้ด้อยโอกาส คนพิการและผู้ติดเชื้อ</t>
  </si>
  <si>
    <t>ค่าใช้จ่ายกิจกรรมกลุ่มผู้สูงอายุตำบลสบเตี๊ยะ</t>
  </si>
  <si>
    <t>ค่าใช้จ่ายโครงการพัฒนาคุณภาพระบบน้ำประปาหมู่บ้าน</t>
  </si>
  <si>
    <t>อุดหนุนศูนย์การศึกษานอกระบบและการศึกษาตามอัธยาศัยอำเภอจอมทอง ตามโครงการการจัดการศึกษาเพื่อการมีงานทำ ศูนย์การเรียนรู้ชุมชนตำบลสบเตี๊ยะ</t>
  </si>
  <si>
    <t>อุดหนุนคณะกรรมการหมู่บ้าน หมู่ที่ 1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</si>
  <si>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</si>
  <si>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3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</si>
  <si>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4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</si>
  <si>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5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</si>
  <si>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6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</si>
  <si>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7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</si>
  <si>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8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</si>
  <si>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9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</si>
  <si>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10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</si>
  <si>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11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</si>
  <si>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12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</si>
  <si>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13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</si>
  <si>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14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</si>
  <si>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15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</si>
  <si>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16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</si>
  <si>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17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</si>
  <si>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18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</si>
  <si>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19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</si>
  <si>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20 ตามโครงการหมู่บ้านเข้มแข็งชุมชนปลอดอาชญากรรมและยาเสพติด</t>
  </si>
  <si>
    <t>อุดหนุนคณะกรรมการหมู่บ้าน หมู่ที่ 21 ตามโครงการหมู่บ้านเข้มแข็งชุมชนปลอดอาชญากรรมและยาเสพติด</t>
  </si>
  <si>
    <t>ค่าใช้จ่ายในการจัดกิจกรรมไหว้สาพระเจ้าอินทวิชยานนท์</t>
  </si>
  <si>
    <t>อุดหนุนสภาวัฒนธรรมตำบลสบเตี๊ยะ ตามโครงการตักบาตรเทโวโรหณะ</t>
  </si>
  <si>
    <t>อุดหนุนสภาวัฒนธรรมตำบลสบเตี๊ยะ ตามโครงการสืบสานวัฒนธรรมและภูมิปัญญาตำบลสบเตี๊ยะ</t>
  </si>
  <si>
    <t>อุดหนุนสภาวัฒนธรรมตำบลสบเตี๊ยะ ตามโครงการธรรมสัญจรตำบลสบเตี๊ยะ</t>
  </si>
  <si>
    <t>อุดหนุนสภาวัฒนธรรมตำบลสบเตี๊ยะ ตามโครงการบรรพชาสามเณรภาคฤดูร้อน (นาคาสิกขาธรรม)</t>
  </si>
  <si>
    <t>อุดหนุนคณะกรรมการหมู่บ้าน หมู่ที่ 2 ตามโครงการส่งเสริมวันสำคัญทางคริสต์ศาสนา</t>
  </si>
  <si>
    <t>อุดหนุนคณะกรรมการหมู่บ้าน หมู่ที่ 15 ตามโครงการส่งเสริมวันสำคัญทางคริสต์ศาสนา</t>
  </si>
  <si>
    <t>อุดหนุนคณะกรรมการหมู่บ้าน หมู่ที่ 18 ตามโครงการส่งเสริมวันสำคัญทางคริสต์ศาสนา</t>
  </si>
  <si>
    <t>อุดหนุนคณะกรรมการหมู่บ้าน หมู่ที่ 1 ตามโครงการแห่ไม้ค้ำโพธิ์</t>
  </si>
  <si>
    <t>อุดหนุนคณะกรรมการหมู่บ้าน หมู่ที่ 2 ตามโครงการแห่ไม้ค้ำโพธิ์</t>
  </si>
  <si>
    <t>อุดหนุนคณะกรรมการหมู่บ้าน หมู่ที่ 3 ตามโครงการแห่ไม้ค้ำโพธิ์</t>
  </si>
  <si>
    <t>อุดหนุนคณะกรรมการหมู่บ้าน หมู่ที่ 4 ตามโครงการแห่ไม้ค้ำโพธิ์</t>
  </si>
  <si>
    <t>อุดหนุนคณะกรรมการหมู่บ้าน หมู่ที่ 6 ตามโครงการแห่ไม้ค้ำโพธิ์</t>
  </si>
  <si>
    <t>อุดหนุนคณะกรรมการหมู่บ้าน หมู่ที่ 8 ตามโครงการแห่ไม้ค้ำโพธิ์</t>
  </si>
  <si>
    <t>อุดหนุนคณะกรรมการหมู่บ้าน หมู่ที่ 9 ตามโครงการแห่ไม้ค้ำโพธิ์</t>
  </si>
  <si>
    <t>อุดหนุนคณะกรรมการหมู่บ้าน หมู่ที่ 10 ตามโครงการแห่ไม้ค้ำโพธิ์</t>
  </si>
  <si>
    <t>อุดหนุนคณะกรรมการหมู่บ้าน หมู่ที่ 11 ตามโครงการแห่ไม้ค้ำโพธิ์</t>
  </si>
  <si>
    <t>อุดหนุนคณะกรรมการหมู่บ้าน หมู่ที่ 12 ตามโครงการแห่ไม้ค้ำโพธิ์</t>
  </si>
  <si>
    <t>อุดหนุนคณะกรรมการหมู่บ้าน หมู่ที่ 13 ตามโครงการแห่ไม้ค้ำโพธิ์</t>
  </si>
  <si>
    <t>อุดหนุนคณะกรรมการหมู่บ้าน หมู่ที่ 14 ตามโครงการแห่ไม้ค้ำโพธิ์</t>
  </si>
  <si>
    <t>อุดหนุนคณะกรรมการหมู่บ้าน หมู่ที่ 16 ตามโครงการแห่ไม้ค้ำโพธิ์</t>
  </si>
  <si>
    <t>อุดหนุนคณะกรรมการหมู่บ้าน หมู่ที่ 18 ตามโครงการแห่ไม้ค้ำโพธิ์</t>
  </si>
  <si>
    <t>อุดหนุนคณะกรรมการหมู่บ้าน หมู่ที่ 19 ตามโครงการแห่ไม้ค้ำโพธิ์</t>
  </si>
  <si>
    <t>อุดหนุนคณะกรรมการหมู่บ้าน หมู่ที่ 20 ตามโครงการแห่ไม้ค้ำโพธิ์</t>
  </si>
  <si>
    <t>อุดหนุนคณะกรรมการหมู่บ้าน หมู่ที่ 21 ตามโครงการแห่ไม้ค้ำโพธิ์</t>
  </si>
  <si>
    <t>อุดหนุนคณะกรรมการหมู่บ้าน หมู่ที่ 5 ตามโครงการประเพณีลอยกระทง</t>
  </si>
  <si>
    <t>อุดหนุนคณะกรรมการหมู่บ้าน หมู่ที่ 7 และหมู่ที่ 17 ตามโครงการประเพณีลอยกระทง</t>
  </si>
  <si>
    <t>อุดหนุนคณะกรรมการหมู่บ้าน หมู่ที่ 14 ตามโครงการสืบสานประเพณีวัฒนธรรมบุญบั้งไฟ</t>
  </si>
  <si>
    <t>อุดหนุนคณะกรรมการหมู่บ้าน หมู่ที่ 1 ตามโครงการประเพณีแข่งกลองหลวง</t>
  </si>
  <si>
    <t>อุดหนุนคณะกรรมการหมู่บ้าน หมู่ที่ 5 ตามโครงการประเพณีแข่งกลองหลวง</t>
  </si>
  <si>
    <t>อุดหนุนคณะกรรมการหมู่บ้าน หมู่ที่ 10 ตามโครงการประเพณีแข่งกลองหลวง</t>
  </si>
  <si>
    <t>อุดหนุนที่ทำการปกครองอำเภอจอมทอง ตามโครงการสืบสานงานศิลปะวัฒนธรรม ประเพณีและมหกรรมงานผ้าฝ้าย 118 ปี๋ ของดีจ๋อมตอง</t>
  </si>
  <si>
    <t>ค่าใช้จ่ายในการรณรงค์แก้ไขปัญหาหมอกควันและการเผาขยะ</t>
  </si>
  <si>
    <t>3.3 แผนงานการเกษตร</t>
  </si>
  <si>
    <t>ค่าใช้จ่ายในการฝึกอบรมการป้องกันอุบัติภัยบนท้องถนน</t>
  </si>
  <si>
    <t>ค่าใช้จ่ายในการพัฒนาระบบเทคโนโลยีสารสนเทศ</t>
  </si>
  <si>
    <t>อุดหนุนองค์การบริหารส่วนตำบลข่วงเปา ตามโครงการบริหารจัดการศูนย์ปฏิบัติการร่วมในการช่วยเหลือประชาชนขององค์กรปกครองส่วนท้องถิ่น อำเภอจอมทอง จังหวัดเชียงใหม่</t>
  </si>
  <si>
    <t>5.2  แผนงานสร้างความเข้มแข็งของชุมชน</t>
  </si>
  <si>
    <t>โครงการอบรมให้ความรู้ทางกฎหมายแก่ประชาชนตำบลสบเตี๊ยะ</t>
  </si>
  <si>
    <t>รายการโอนงบประมาณ ประจำปีงบประมาณ พ.ศ.2562</t>
  </si>
  <si>
    <t>โครงการปรับปรุงวางท่อระบายน้ำข้างถนนพร้อมบ่อพักคอนกรีตเสริมเหล็ก  บ้านท่าหลุกหมู่ที่ 4 - บ้านวังปาน หมู่ที่  12   (โอนงบประมาณครั้งที่ 16)</t>
  </si>
  <si>
    <t>โครงการก่อสร้างฐานคอนกรีตเสริมเหล็กรับถังน้ำ (โอนงบประมาณครั้งที่ 16)</t>
  </si>
  <si>
    <t>โครงการตีเส้นจราจรถนนลาดยาง จำนวน 2 จุด  (โอนงบประมาณครั้งที่ 17)</t>
  </si>
  <si>
    <t>โครงการปรับปรุงระบบหอกระจายข่าวประจำหมู่บ้าน จำนวน  5 จุด  (โอนงบประมาณครั้งที่ 17)</t>
  </si>
  <si>
    <t>- งบประมาณตามเทศบัญญัติ</t>
  </si>
  <si>
    <t>- โอนงบประมาณเพิ่ม</t>
  </si>
  <si>
    <t>- โอนงบประมาณลด</t>
  </si>
  <si>
    <t>เบิกจ่ายปีงบประมาณ 2563</t>
  </si>
  <si>
    <t>เบิกจ่ายปีงบประมาณ 2564</t>
  </si>
  <si>
    <t>โครงการจ้างเหมาปรับปรุงระบบไฟฟ้าภายในอาคารสำนักงานเทศบาลตำบลสบเตี๊ยะ  (โอนงบประมาณครั้งที่ 2)</t>
  </si>
  <si>
    <t>ปรับปรุงซ่อมแซมผิวจราจรแบบโอเวอร์เลย์ด้วยแอสฟัลท์ติกคอนกรีต ม.10 บ้านทุ่งปูน</t>
  </si>
  <si>
    <t>ผิวจราจรกว้าง 6 เมตร หนา 0.05 เมตร ยาว 255 เมตร</t>
  </si>
  <si>
    <t>ปรับปรุงซ่อมแซมผิวจราจรแบบโอเวอร์เลย์ด้วยแอสฟัลท์ติกคอนกรีต ม.17 บ้านหาดนาค</t>
  </si>
  <si>
    <t>ปรับปรุงซ่อมแซมผิวจราจรแบบโอเวอร์เลย์ด้วยแอสฟัลท์ติกคอนกรีต สามแยกท่าหลุก - วังปาน</t>
  </si>
  <si>
    <t>ก่อสร้างถนนคอนกรีตเสริมเหล็ก หมู่ 8 บ้านห้วยโจ้</t>
  </si>
  <si>
    <t>ผิวจราจรกว้าง 4 เมตร ยาว 230 เมตร</t>
  </si>
  <si>
    <t>จัดซื้อยางแอสฟัลท์คอนกรีต เพื่อปรับปรุงซ่อมแซมถนนโอเวอร์เลย์ ถนนสายเลียบริมแม่น้ำปิง ม.7 บ้านดงหาดนาค</t>
  </si>
  <si>
    <t>จัดซื้อยางแอสฟัลท์คอนกรีต เพื่อปรับปรุงซ่อมแซมถนนโอเวอร์เลย์ ถนนข้างป่าช้าทุ่งหมากหนุ่ม หมู่ 5 บ้านทุ่งหมากหนุ่ม</t>
  </si>
  <si>
    <t>ปรับปรุงซ่อมแซมผิวจราจรแบบโอเวอร์เลย์ด้วยแอสฟัลท์ติกคอนกรีต หมู่ 19 บ้านชาววัง</t>
  </si>
  <si>
    <t>ผิวจราจรกว้าง 4 เมตร  ยาว 50 เมตร</t>
  </si>
  <si>
    <t>ก่อสร้างคลองส่งน้ำ หมู่ 4 บ้านท่าหลุก  ยาว 295 เมตร</t>
  </si>
  <si>
    <t>ก่อสร้างพนังกั้นดินคอนกรีตเสริมเหล็ก หมู่ 14 บ้านแม่เตี๊ยะใต้ ยาว 90 เมตร</t>
  </si>
  <si>
    <t>ซ่อมแซมถนนด้วยหินคลุกภายในตำบลสบเตี๊ยะ จำนวน 1,150 ลบ.ม.</t>
  </si>
  <si>
    <t>ในการประชุมสภาเทศบาล สมัยวิสามัญ 1 ครั้งที่ 1/2562</t>
  </si>
  <si>
    <t>วันที่  18  เดือนมิถุนายน  พ.ศ.2562</t>
  </si>
  <si>
    <t>ทุ่งหมากหนุ่ม</t>
  </si>
  <si>
    <t>ปรับปรุงซ่อมสร้างผิวจราจรแบบโอเวอร์เลย์ด้วยแอสฟัลท์ติกคอนกรีต</t>
  </si>
  <si>
    <t>ผิวจราจรกว้าง 4 เมตร หนา 0.05 เมตร ยาว 312 เมตร</t>
  </si>
  <si>
    <t>หนองอาบช้าง</t>
  </si>
  <si>
    <t>ผิวจราจรกว้าง 4 เมตร หนา 0.05 เมตร ยาว 360 เมตร</t>
  </si>
  <si>
    <t>บน</t>
  </si>
  <si>
    <t>ผิวจราจรกว้าง 4 เมตร หนา 0.05 เมตร ยาว 290 เมตร</t>
  </si>
  <si>
    <t>ห้วยอีแต</t>
  </si>
  <si>
    <t>ผิวจราจรกว้าง 4.50 เมตร หนา 0.05 เมตร ยาว 318 เมตร</t>
  </si>
  <si>
    <t>ผิวจราจรกว้าง 4.50 เมตร หนา 0.05 เมตร ยาว 79 เมตร</t>
  </si>
  <si>
    <t>ผิวจราจรกว้าง 6 เมตร หนา 0.05 เมตร ยาว 150 เมตร</t>
  </si>
  <si>
    <t>คะนาอัน</t>
  </si>
  <si>
    <t>ก่อสร้างถนนคอนกรีตเสริมเหล็ก</t>
  </si>
  <si>
    <t>ผิวจราจรกว้าง 4 เมตร ยาว 209 เมตร</t>
  </si>
  <si>
    <t>ทุ่งปูน</t>
  </si>
  <si>
    <t>ก่อสร้างถนนคอนกรีตเสริมเหล็ก ผิวจราจรกว้าง 4 เมตร ยาว 165 เมตร</t>
  </si>
  <si>
    <t>ก่อสร้างถนนคอนกรีตเสริมเหล็ก ผิวจราจรกว้าง 3.5 เมตร ยาว 23 เมตร</t>
  </si>
  <si>
    <t>แท่นดอกไม้</t>
  </si>
  <si>
    <t>ผิวจราจรกว้าง 4 เมตร ยาว 128 เมตร</t>
  </si>
  <si>
    <t>หาดนาค</t>
  </si>
  <si>
    <t>งานวางท่อระบายน้ำข้างถนนพร้อมบ่อพักน้ำคอนกรีตเสริมเหล็ก</t>
  </si>
  <si>
    <t>ท่อคอนกรีตอัดแรง 0.40 เมตร จำนวน 84 ท่อน พร้อมบ่อพักน้ำ</t>
  </si>
  <si>
    <t>คสล. จำนวน 6 บ่อ</t>
  </si>
  <si>
    <t>ห้วยโจ้</t>
  </si>
  <si>
    <t>ปรับปรุงท่อจ่ายน้ำประปาหมู่บ้าน</t>
  </si>
  <si>
    <t>วางท่อจ่ายน้ำ PVC ชั้น 8.5 ขนาด 2 นิ้ว 550 ท่อน และ PVC ชั้น 8.5</t>
  </si>
  <si>
    <t>ขนาด 3 นิ้ว จำนวน 515 ท่อน พร้อมอุปกรณ์ประกอบ</t>
  </si>
  <si>
    <t>แม่เตี๊ยะใต้</t>
  </si>
  <si>
    <t>ก่อสร้างรางระบายน้ำคอนกรีตเสริมเหล็กรูปตัวยู (แบบมีฝาปิด)</t>
  </si>
  <si>
    <t>ภายในรางกว้าง 0.40 เมตร ลึก 0.60 เมตร หนา 0.125 เมตร</t>
  </si>
  <si>
    <t>ยาว 43 เมตร</t>
  </si>
  <si>
    <t>ผิวจราจรกว้าง 4 เมตร ยาว 44 เมตร</t>
  </si>
  <si>
    <t>ผิวจราจรกว้าง 3.50 เมตร ยาว 24 เมตร</t>
  </si>
  <si>
    <t>รวมงบประมาณทั้งหมด</t>
  </si>
  <si>
    <t>ก่อสร้างถนนคอนกรีตเสริมเหล็ก หมู่ 15 บ้านคะนาอัน ผิวจราจรกว้าง 4 เมตร ยาว 209 เมตร</t>
  </si>
  <si>
    <t>ก่อสร้างถนนคอนกรีตเสริมเหล็ก หมู่ 10 บ้านทุ่งปูน ผิวจราจรกว้าง 4 เมตร ยาว 165 เมตร  และผิวจราจรกว้าง 3.5 เมตร ยาว 23 เมตร</t>
  </si>
  <si>
    <t>ก่อสร้างถนนคอนกรีตเสริมเหล็ก หมู่ 6 บ้านแท่นดอกไม้  ผิวจราจรกว้าง 4 เมตร ยาว 128 เมตร</t>
  </si>
  <si>
    <t>ก่อสร้างถนนคอนกรีตเสริมเหล็ก หมู่ 14 บ้านแม่เตี๊ยะใต้  ผิวจราจรกว้าง 4 เมตร ยาว 44 เมตร</t>
  </si>
  <si>
    <t>จัดซื้อยางแอสฟัลท์คอนกรีต เพื่อปรับปรุงซ่อมแซมถนนโอเวอร์เลย์ ถนนสายเลียบริมแม่น้ำปิง หมู่ 7 บ้านดงหาดนาค</t>
  </si>
  <si>
    <t>ก่อสร้างถนนคอนกรีตเสริมเหล็ก หมู่ 8 บ้านห้วยโจ้  ผิวจราจรกว้าง 4 เมตร  ยาว 230 เมตร</t>
  </si>
  <si>
    <t>ปรับปรุงซ่อมแซมผิวจราจรแบบโอเวอร์เลย์ด้วยแอสฟัลท์ติกคอนกรีต หมู่ 10 บ้านทุ่งปูน  ผิวจราจรกว้าง 6 เมตร หนา 0.05 เมตร ยาว 255 เมตร</t>
  </si>
  <si>
    <t>ปรับปรุงซ่อมแซมผิวจราจรแบบโอเวอร์เลย์ด้วยแอสฟัลท์ติกคอนกรีต หมู่ 17 บ้านหาดนาค  ผิวจราจรกว้าง 6 เมตร หนา 0.05 เมตร ยาว 255 เมตร</t>
  </si>
  <si>
    <t>ปรับปรุงซ่อมแซมผิวจราจรแบบโอเวอร์เลย์ด้วยแอสฟัลท์ติกคอนกรีต หมู่ 19 บ้านชาววัง  ผิวจราจรกว้าง 4 เมตร  ยาว 50 เมตร</t>
  </si>
  <si>
    <t>ซ่อมแซมถนนด้วยหินคลุก       ภายในตำบลสบเตี๊ยะ จำนวน 1,150 ลบ.ม.</t>
  </si>
  <si>
    <t>ปรับปรุงซ่อมสร้างผิวจราจรแบบโอเวอร์เลย์ด้วยแอสฟัลท์ติกคอนกรีต  หมู่  5  บ้านทุ่งหมากหนุ่ม  ผิวจราจรกว้าง 4 เมตร หนา 0.05 เมตร ยาว 312 เมตร</t>
  </si>
  <si>
    <t>ปรับปรุงซ่อมสร้างผิวจราจรแบบโอเวอร์เลย์ด้วยแอสฟัลท์ติกคอนกรีต หมู่ 9 บ้านหนองอาบช้าง  ผิวจราจรกว้าง 4 เมตร หนา 0.05 เมตร ยาว 360 เมตร</t>
  </si>
  <si>
    <t>ปรับปรุงซ่อมสร้างผิวจราจรแบบโอเวอร์เลย์ด้วยแอสฟัลท์ติกคอนกรีต หมู่ 16 บ้านบน  ผิวจราจรกว้าง 4 เมตร หนา 0.05 เมตร ยาว 290 เมตร</t>
  </si>
  <si>
    <t>ปรับปรุงซ่อมสร้างผิวจราจรแบบโอเวอร์เลย์ด้วยแอสฟัลท์ติกคอนกรีต หมู่ 13 บ้านห้วยอีแต  ผิวจราจรกว้าง 4.50 เมตร หนา 0.05 เมตร ยาว 318 เมตร</t>
  </si>
  <si>
    <t>ปรับปรุงซ่อมสร้างผิวจราจรแบบโอเวอร์เลย์ด้วยแอสฟัลท์ติกคอนกรีต หมู่ 21 บ้านแท่นดอกไม้ใต้  ผิวจราจรกว้าง 4.50 เมตร หนา 0.05 เมตร ยาว 79 เมตร  และผิวจราจรกว้าง 6 เมตร  หนา 0.05 เมตร ยาว 150 เมตร</t>
  </si>
  <si>
    <t>งานวางท่อระบายน้ำข้างถนนพร้อมบ่อพักน้ำคอนกรีตเสริมเหล็ก หมู่ 17 บ้านหาดนาค ท่อคอนกรีตอัดแรง 0.40 เมตร  จำนวน 84 ท่อน  พร้อมบ่อพักน้ำคสล.  จำนวน 6 บ่อ</t>
  </si>
  <si>
    <t>ปรับปรุงท่อจ่ายน้ำประปาหมู่บ้าน หมู่ 8 บ้านห้วยโจ้  วางท่อจ่ายน้ำ PVC ชั้น 8.5 ขนาด 2 นิ้ว 550 ท่อน และ PVC ชั้น 8.5 ขนาด 3 นิ้ว  จำนวน 515 ท่อน พร้อมอุปกรณ์ประกอบ</t>
  </si>
  <si>
    <t>ก่อสร้างรางระบายน้ำคอนกรีตเสริมเหล็กรูปตัวยู (แบบมีฝาปิด) หมู่ 14 บ้านแม่เตี๊ยะใต้  ภายในรางกว้าง 0.40 เมตร ลึก 0.60 เมตร หนา 0.125 เมตร ยาว 43 เมตร</t>
  </si>
  <si>
    <t>ก่อสร้างถนนคอนกรีตเสริมเหล็ก หมู่ 2 บ้านสบเตี๊ยะ  ผิวจราจรกว้าง 3.50 เมตร ยาว 24 เมตร</t>
  </si>
  <si>
    <t>ในการประชุมสภาเทศบาล สมัยสามัญ 1 ครั้งที่ 2/2562</t>
  </si>
  <si>
    <t>วันที่  21  เดือนกุมภาพันธ์  พ.ศ.2562</t>
  </si>
  <si>
    <t>โครงการพัฒนาศักยภาพผู้นำท้องถิ่น    ตำบลสบเตี๊ยะ</t>
  </si>
  <si>
    <t>ยุทธศาสตร์ที่  5   การสร้างประสิทธิภาพ ความโปร่งใส เป็นประชาธิปไตย และเป็นธรรมในการให้บริการ</t>
  </si>
  <si>
    <t>ตามแผนพัฒนาท้องถิ่นสี่ปี (พ.ศ. 2561 - 2564 )  เฉพาะปีงบประมาณ พ.ศ.2562  มีรายละเอียดดังนี้</t>
  </si>
  <si>
    <t xml:space="preserve">                 ผลการดำเนินงานตามงบประมาณที่ได้รับและการเบิกจ่ายงบประมาณ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</si>
</sst>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2">
    <font>
      <sz val="14"/>
      <name val="Cordia New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u/>
      <sz val="16"/>
      <name val="TH SarabunIT๙"/>
      <family val="2"/>
    </font>
    <font>
      <sz val="15"/>
      <name val="TH SarabunIT๙"/>
      <family val="2"/>
    </font>
    <font>
      <sz val="16"/>
      <color theme="1"/>
      <name val="TH SarabunIT๙"/>
      <family val="2"/>
    </font>
    <font>
      <b/>
      <u/>
      <sz val="18"/>
      <name val="TH SarabunIT๙"/>
      <family val="2"/>
    </font>
    <font>
      <sz val="16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30">
    <xf numFmtId="0" fontId="0" fillId="0" borderId="0"/>
    <xf numFmtId="187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  <xf numFmtId="0" fontId="9" fillId="0" borderId="0"/>
    <xf numFmtId="0" fontId="9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187" fontId="11" fillId="0" borderId="0" xfId="1" applyFont="1"/>
    <xf numFmtId="0" fontId="11" fillId="0" borderId="0" xfId="0" applyFont="1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87" fontId="11" fillId="0" borderId="0" xfId="1" applyFont="1" applyBorder="1" applyAlignment="1">
      <alignment vertical="center"/>
    </xf>
    <xf numFmtId="187" fontId="11" fillId="0" borderId="0" xfId="1" applyFont="1" applyAlignment="1">
      <alignment vertical="center"/>
    </xf>
    <xf numFmtId="187" fontId="12" fillId="0" borderId="0" xfId="1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87" fontId="12" fillId="0" borderId="1" xfId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87" fontId="12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7" fontId="12" fillId="0" borderId="0" xfId="1" applyFont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187" fontId="11" fillId="0" borderId="4" xfId="1" applyFont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4" xfId="0" applyFont="1" applyBorder="1" applyAlignment="1">
      <alignment horizontal="center" vertical="center"/>
    </xf>
    <xf numFmtId="187" fontId="11" fillId="0" borderId="4" xfId="1" applyFont="1" applyBorder="1" applyAlignment="1">
      <alignment vertical="center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187" fontId="11" fillId="0" borderId="0" xfId="1" applyFont="1" applyBorder="1" applyAlignment="1">
      <alignment vertical="top"/>
    </xf>
    <xf numFmtId="187" fontId="11" fillId="0" borderId="9" xfId="1" applyFont="1" applyBorder="1" applyAlignment="1">
      <alignment vertical="top"/>
    </xf>
    <xf numFmtId="0" fontId="11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4" xfId="0" applyFont="1" applyBorder="1" applyAlignment="1">
      <alignment vertical="top" wrapText="1"/>
    </xf>
    <xf numFmtId="0" fontId="11" fillId="0" borderId="0" xfId="0" applyFont="1" applyAlignment="1">
      <alignment horizontal="justify" vertical="top"/>
    </xf>
    <xf numFmtId="0" fontId="11" fillId="0" borderId="0" xfId="0" applyFont="1" applyBorder="1" applyAlignment="1">
      <alignment horizontal="justify" vertical="center"/>
    </xf>
    <xf numFmtId="49" fontId="11" fillId="0" borderId="0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center"/>
    </xf>
    <xf numFmtId="0" fontId="11" fillId="0" borderId="11" xfId="0" applyFont="1" applyBorder="1" applyAlignment="1">
      <alignment horizontal="center" vertical="top"/>
    </xf>
    <xf numFmtId="0" fontId="11" fillId="0" borderId="4" xfId="0" applyFont="1" applyBorder="1" applyAlignment="1">
      <alignment horizontal="justify" vertical="top"/>
    </xf>
    <xf numFmtId="0" fontId="11" fillId="0" borderId="4" xfId="0" applyFont="1" applyBorder="1" applyAlignment="1">
      <alignment horizontal="justify" vertical="center"/>
    </xf>
    <xf numFmtId="0" fontId="11" fillId="0" borderId="0" xfId="0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justify" vertical="top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justify" vertical="top"/>
    </xf>
    <xf numFmtId="0" fontId="11" fillId="0" borderId="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/>
    </xf>
    <xf numFmtId="187" fontId="15" fillId="0" borderId="0" xfId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187" fontId="11" fillId="0" borderId="3" xfId="1" applyFont="1" applyBorder="1"/>
    <xf numFmtId="0" fontId="12" fillId="0" borderId="0" xfId="0" applyFont="1" applyFill="1"/>
    <xf numFmtId="187" fontId="12" fillId="0" borderId="1" xfId="1" applyFont="1" applyBorder="1"/>
    <xf numFmtId="0" fontId="11" fillId="3" borderId="1" xfId="0" applyFont="1" applyFill="1" applyBorder="1" applyAlignment="1">
      <alignment vertical="top" wrapText="1"/>
    </xf>
    <xf numFmtId="189" fontId="11" fillId="0" borderId="1" xfId="1" applyNumberFormat="1" applyFont="1" applyBorder="1" applyAlignment="1">
      <alignment vertical="top"/>
    </xf>
    <xf numFmtId="189" fontId="12" fillId="0" borderId="1" xfId="1" applyNumberFormat="1" applyFont="1" applyBorder="1" applyAlignment="1">
      <alignment vertical="center"/>
    </xf>
    <xf numFmtId="189" fontId="11" fillId="0" borderId="4" xfId="1" applyNumberFormat="1" applyFont="1" applyBorder="1" applyAlignment="1">
      <alignment vertical="top"/>
    </xf>
    <xf numFmtId="189" fontId="11" fillId="0" borderId="10" xfId="1" applyNumberFormat="1" applyFont="1" applyBorder="1" applyAlignment="1">
      <alignment vertical="top"/>
    </xf>
    <xf numFmtId="189" fontId="11" fillId="0" borderId="3" xfId="1" applyNumberFormat="1" applyFont="1" applyBorder="1" applyAlignment="1">
      <alignment vertical="top"/>
    </xf>
    <xf numFmtId="188" fontId="11" fillId="0" borderId="4" xfId="1" applyNumberFormat="1" applyFont="1" applyBorder="1" applyAlignment="1">
      <alignment vertical="top"/>
    </xf>
    <xf numFmtId="188" fontId="11" fillId="0" borderId="0" xfId="1" applyNumberFormat="1" applyFont="1" applyBorder="1" applyAlignment="1">
      <alignment vertical="top"/>
    </xf>
    <xf numFmtId="188" fontId="11" fillId="0" borderId="10" xfId="1" applyNumberFormat="1" applyFont="1" applyBorder="1" applyAlignment="1">
      <alignment vertical="top"/>
    </xf>
    <xf numFmtId="189" fontId="11" fillId="0" borderId="1" xfId="1" applyNumberFormat="1" applyFont="1" applyFill="1" applyBorder="1" applyAlignment="1">
      <alignment vertical="top"/>
    </xf>
    <xf numFmtId="188" fontId="11" fillId="0" borderId="3" xfId="1" applyNumberFormat="1" applyFont="1" applyBorder="1" applyAlignment="1">
      <alignment vertical="top"/>
    </xf>
    <xf numFmtId="189" fontId="11" fillId="0" borderId="10" xfId="1" applyNumberFormat="1" applyFont="1" applyBorder="1" applyAlignment="1">
      <alignment horizontal="center" vertical="top"/>
    </xf>
    <xf numFmtId="189" fontId="11" fillId="0" borderId="0" xfId="1" applyNumberFormat="1" applyFont="1" applyBorder="1" applyAlignment="1">
      <alignment vertical="top"/>
    </xf>
    <xf numFmtId="189" fontId="11" fillId="0" borderId="4" xfId="1" applyNumberFormat="1" applyFont="1" applyBorder="1" applyAlignment="1">
      <alignment horizontal="left" vertical="top"/>
    </xf>
    <xf numFmtId="189" fontId="11" fillId="0" borderId="1" xfId="1" applyNumberFormat="1" applyFont="1" applyBorder="1" applyAlignment="1">
      <alignment vertical="center"/>
    </xf>
    <xf numFmtId="189" fontId="11" fillId="0" borderId="4" xfId="1" applyNumberFormat="1" applyFont="1" applyBorder="1" applyAlignment="1">
      <alignment vertical="center"/>
    </xf>
    <xf numFmtId="189" fontId="11" fillId="0" borderId="3" xfId="1" applyNumberFormat="1" applyFont="1" applyBorder="1" applyAlignment="1">
      <alignment vertical="center"/>
    </xf>
    <xf numFmtId="189" fontId="11" fillId="0" borderId="1" xfId="1" applyNumberFormat="1" applyFont="1" applyBorder="1" applyAlignment="1">
      <alignment horizontal="left" vertical="top"/>
    </xf>
    <xf numFmtId="189" fontId="11" fillId="0" borderId="9" xfId="1" applyNumberFormat="1" applyFont="1" applyBorder="1" applyAlignment="1">
      <alignment horizontal="center" vertical="top"/>
    </xf>
    <xf numFmtId="189" fontId="12" fillId="0" borderId="0" xfId="1" applyNumberFormat="1" applyFont="1" applyBorder="1" applyAlignment="1">
      <alignment vertical="center"/>
    </xf>
    <xf numFmtId="0" fontId="11" fillId="0" borderId="0" xfId="0" applyFont="1" applyFill="1"/>
    <xf numFmtId="189" fontId="14" fillId="0" borderId="1" xfId="1" applyNumberFormat="1" applyFont="1" applyBorder="1"/>
    <xf numFmtId="187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justify" vertical="top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187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3" borderId="0" xfId="0" applyFont="1" applyFill="1"/>
    <xf numFmtId="3" fontId="11" fillId="0" borderId="0" xfId="0" applyNumberFormat="1" applyFont="1" applyBorder="1" applyAlignment="1">
      <alignment vertical="top"/>
    </xf>
    <xf numFmtId="187" fontId="12" fillId="0" borderId="1" xfId="1" applyFont="1" applyFill="1" applyBorder="1" applyAlignment="1">
      <alignment horizontal="center" vertical="center"/>
    </xf>
    <xf numFmtId="187" fontId="12" fillId="0" borderId="2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7" fontId="12" fillId="0" borderId="1" xfId="1" applyFont="1" applyFill="1" applyBorder="1" applyAlignment="1">
      <alignment vertical="center"/>
    </xf>
    <xf numFmtId="187" fontId="11" fillId="0" borderId="7" xfId="1" applyFont="1" applyFill="1" applyBorder="1" applyAlignment="1">
      <alignment horizontal="left" vertical="top"/>
    </xf>
    <xf numFmtId="43" fontId="11" fillId="0" borderId="4" xfId="0" applyNumberFormat="1" applyFont="1" applyFill="1" applyBorder="1" applyAlignment="1">
      <alignment vertical="top"/>
    </xf>
    <xf numFmtId="4" fontId="11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187" fontId="11" fillId="0" borderId="0" xfId="1" applyFont="1" applyFill="1" applyBorder="1"/>
    <xf numFmtId="43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1" fillId="0" borderId="0" xfId="1" applyFont="1" applyFill="1" applyAlignment="1">
      <alignment vertical="center"/>
    </xf>
    <xf numFmtId="187" fontId="11" fillId="0" borderId="0" xfId="1" applyFont="1" applyFill="1"/>
    <xf numFmtId="0" fontId="19" fillId="0" borderId="0" xfId="0" applyFont="1" applyBorder="1" applyAlignment="1">
      <alignment vertical="top" wrapText="1"/>
    </xf>
    <xf numFmtId="189" fontId="11" fillId="0" borderId="12" xfId="1" applyNumberFormat="1" applyFont="1" applyFill="1" applyBorder="1" applyAlignment="1">
      <alignment vertical="top"/>
    </xf>
    <xf numFmtId="189" fontId="11" fillId="0" borderId="9" xfId="1" applyNumberFormat="1" applyFont="1" applyFill="1" applyBorder="1" applyAlignment="1">
      <alignment horizontal="right" vertical="top"/>
    </xf>
    <xf numFmtId="189" fontId="11" fillId="0" borderId="3" xfId="1" applyNumberFormat="1" applyFont="1" applyFill="1" applyBorder="1" applyAlignment="1">
      <alignment vertical="top"/>
    </xf>
    <xf numFmtId="189" fontId="11" fillId="0" borderId="3" xfId="1" applyNumberFormat="1" applyFont="1" applyFill="1" applyBorder="1" applyAlignment="1">
      <alignment horizontal="left" vertical="top"/>
    </xf>
    <xf numFmtId="189" fontId="11" fillId="0" borderId="2" xfId="1" applyNumberFormat="1" applyFont="1" applyFill="1" applyBorder="1" applyAlignment="1">
      <alignment horizontal="left" vertical="top"/>
    </xf>
    <xf numFmtId="189" fontId="12" fillId="0" borderId="1" xfId="1" applyNumberFormat="1" applyFont="1" applyFill="1" applyBorder="1" applyAlignment="1">
      <alignment horizontal="right" vertical="center"/>
    </xf>
    <xf numFmtId="189" fontId="11" fillId="0" borderId="0" xfId="1" applyNumberFormat="1" applyFont="1" applyFill="1" applyAlignment="1">
      <alignment vertical="top"/>
    </xf>
    <xf numFmtId="189" fontId="11" fillId="0" borderId="1" xfId="1" applyNumberFormat="1" applyFont="1" applyFill="1" applyBorder="1" applyAlignment="1">
      <alignment horizontal="center" vertical="top"/>
    </xf>
    <xf numFmtId="189" fontId="12" fillId="0" borderId="1" xfId="1" applyNumberFormat="1" applyFont="1" applyFill="1" applyBorder="1" applyAlignment="1">
      <alignment vertical="center"/>
    </xf>
    <xf numFmtId="189" fontId="12" fillId="0" borderId="1" xfId="1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vertical="top" wrapText="1"/>
    </xf>
    <xf numFmtId="0" fontId="19" fillId="0" borderId="3" xfId="0" applyFont="1" applyBorder="1" applyAlignment="1">
      <alignment horizontal="justify" vertical="top"/>
    </xf>
    <xf numFmtId="189" fontId="11" fillId="0" borderId="3" xfId="1" applyNumberFormat="1" applyFont="1" applyBorder="1" applyAlignment="1">
      <alignment horizontal="center" vertical="top"/>
    </xf>
    <xf numFmtId="189" fontId="11" fillId="0" borderId="0" xfId="1" applyNumberFormat="1" applyFont="1" applyBorder="1" applyAlignment="1">
      <alignment horizontal="center" vertical="top"/>
    </xf>
    <xf numFmtId="189" fontId="11" fillId="0" borderId="1" xfId="1" applyNumberFormat="1" applyFont="1" applyBorder="1" applyAlignment="1">
      <alignment horizontal="center" vertical="top"/>
    </xf>
    <xf numFmtId="189" fontId="11" fillId="0" borderId="4" xfId="1" applyNumberFormat="1" applyFont="1" applyFill="1" applyBorder="1" applyAlignment="1">
      <alignment horizontal="center" vertical="top"/>
    </xf>
    <xf numFmtId="189" fontId="11" fillId="0" borderId="8" xfId="0" applyNumberFormat="1" applyFont="1" applyFill="1" applyBorder="1" applyAlignment="1">
      <alignment horizontal="center" vertical="top"/>
    </xf>
    <xf numFmtId="189" fontId="11" fillId="0" borderId="9" xfId="1" applyNumberFormat="1" applyFont="1" applyFill="1" applyBorder="1" applyAlignment="1">
      <alignment horizontal="center" vertical="top"/>
    </xf>
    <xf numFmtId="189" fontId="11" fillId="0" borderId="9" xfId="0" applyNumberFormat="1" applyFont="1" applyFill="1" applyBorder="1" applyAlignment="1">
      <alignment horizontal="center" vertical="top"/>
    </xf>
    <xf numFmtId="189" fontId="11" fillId="0" borderId="3" xfId="1" applyNumberFormat="1" applyFont="1" applyFill="1" applyBorder="1" applyAlignment="1">
      <alignment horizontal="center" vertical="top"/>
    </xf>
    <xf numFmtId="189" fontId="11" fillId="0" borderId="3" xfId="0" applyNumberFormat="1" applyFont="1" applyFill="1" applyBorder="1" applyAlignment="1">
      <alignment horizontal="center" vertical="top"/>
    </xf>
    <xf numFmtId="189" fontId="11" fillId="0" borderId="12" xfId="0" applyNumberFormat="1" applyFont="1" applyFill="1" applyBorder="1" applyAlignment="1">
      <alignment horizontal="center" vertical="top"/>
    </xf>
    <xf numFmtId="189" fontId="11" fillId="0" borderId="1" xfId="0" applyNumberFormat="1" applyFont="1" applyFill="1" applyBorder="1" applyAlignment="1">
      <alignment horizontal="center" vertical="top"/>
    </xf>
    <xf numFmtId="187" fontId="12" fillId="0" borderId="0" xfId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justify" vertical="top"/>
    </xf>
    <xf numFmtId="0" fontId="19" fillId="0" borderId="4" xfId="0" applyFont="1" applyBorder="1" applyAlignment="1">
      <alignment vertical="top" wrapText="1"/>
    </xf>
    <xf numFmtId="49" fontId="11" fillId="0" borderId="9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43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justify" vertical="top"/>
    </xf>
    <xf numFmtId="0" fontId="11" fillId="0" borderId="4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justify" vertical="top"/>
    </xf>
    <xf numFmtId="187" fontId="11" fillId="0" borderId="4" xfId="1" applyFont="1" applyFill="1" applyBorder="1" applyAlignment="1">
      <alignment vertical="top"/>
    </xf>
    <xf numFmtId="187" fontId="11" fillId="0" borderId="10" xfId="1" applyFont="1" applyFill="1" applyBorder="1" applyAlignment="1">
      <alignment vertical="top"/>
    </xf>
    <xf numFmtId="43" fontId="11" fillId="0" borderId="4" xfId="0" applyNumberFormat="1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vertical="top" wrapText="1"/>
    </xf>
    <xf numFmtId="187" fontId="11" fillId="0" borderId="9" xfId="1" applyFont="1" applyFill="1" applyBorder="1" applyAlignment="1">
      <alignment vertical="top"/>
    </xf>
    <xf numFmtId="187" fontId="11" fillId="0" borderId="0" xfId="1" applyFont="1" applyFill="1" applyBorder="1" applyAlignment="1">
      <alignment vertical="top"/>
    </xf>
    <xf numFmtId="43" fontId="11" fillId="0" borderId="9" xfId="0" applyNumberFormat="1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left" vertical="top" wrapText="1"/>
    </xf>
    <xf numFmtId="43" fontId="11" fillId="0" borderId="14" xfId="0" applyNumberFormat="1" applyFont="1" applyFill="1" applyBorder="1" applyAlignment="1">
      <alignment horizontal="center" vertical="top"/>
    </xf>
    <xf numFmtId="43" fontId="12" fillId="0" borderId="1" xfId="0" applyNumberFormat="1" applyFont="1" applyFill="1" applyBorder="1" applyAlignment="1">
      <alignment horizontal="center" vertical="center"/>
    </xf>
    <xf numFmtId="189" fontId="11" fillId="0" borderId="4" xfId="1" applyNumberFormat="1" applyFont="1" applyFill="1" applyBorder="1" applyAlignment="1">
      <alignment vertical="top"/>
    </xf>
    <xf numFmtId="189" fontId="11" fillId="0" borderId="10" xfId="1" applyNumberFormat="1" applyFont="1" applyFill="1" applyBorder="1" applyAlignment="1">
      <alignment vertical="top"/>
    </xf>
    <xf numFmtId="189" fontId="11" fillId="0" borderId="9" xfId="1" applyNumberFormat="1" applyFont="1" applyFill="1" applyBorder="1" applyAlignment="1">
      <alignment vertical="top"/>
    </xf>
    <xf numFmtId="189" fontId="11" fillId="0" borderId="0" xfId="1" applyNumberFormat="1" applyFont="1" applyFill="1" applyBorder="1" applyAlignment="1">
      <alignment vertical="top"/>
    </xf>
    <xf numFmtId="189" fontId="11" fillId="0" borderId="14" xfId="1" applyNumberFormat="1" applyFont="1" applyFill="1" applyBorder="1" applyAlignment="1">
      <alignment vertical="top"/>
    </xf>
    <xf numFmtId="189" fontId="11" fillId="0" borderId="15" xfId="1" applyNumberFormat="1" applyFont="1" applyFill="1" applyBorder="1" applyAlignment="1">
      <alignment vertical="top"/>
    </xf>
    <xf numFmtId="187" fontId="11" fillId="0" borderId="4" xfId="1" applyFont="1" applyFill="1" applyBorder="1" applyAlignment="1">
      <alignment horizontal="left" vertical="center"/>
    </xf>
    <xf numFmtId="43" fontId="11" fillId="0" borderId="8" xfId="0" applyNumberFormat="1" applyFont="1" applyFill="1" applyBorder="1" applyAlignment="1">
      <alignment horizontal="center" vertical="center"/>
    </xf>
    <xf numFmtId="43" fontId="11" fillId="0" borderId="8" xfId="0" applyNumberFormat="1" applyFont="1" applyFill="1" applyBorder="1" applyAlignment="1">
      <alignment horizontal="center" vertical="top"/>
    </xf>
    <xf numFmtId="187" fontId="11" fillId="0" borderId="4" xfId="1" applyFont="1" applyFill="1" applyBorder="1" applyAlignment="1">
      <alignment horizontal="left" vertical="top"/>
    </xf>
    <xf numFmtId="187" fontId="11" fillId="0" borderId="9" xfId="1" applyNumberFormat="1" applyFont="1" applyFill="1" applyBorder="1" applyAlignment="1">
      <alignment horizontal="right" vertical="top"/>
    </xf>
    <xf numFmtId="187" fontId="11" fillId="0" borderId="4" xfId="1" applyFont="1" applyFill="1" applyBorder="1" applyAlignment="1">
      <alignment horizontal="right" vertical="top"/>
    </xf>
    <xf numFmtId="189" fontId="11" fillId="0" borderId="8" xfId="1" applyNumberFormat="1" applyFont="1" applyFill="1" applyBorder="1" applyAlignment="1">
      <alignment horizontal="center" vertical="top"/>
    </xf>
    <xf numFmtId="189" fontId="11" fillId="0" borderId="4" xfId="1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43" fontId="11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justify" vertical="center"/>
    </xf>
    <xf numFmtId="189" fontId="11" fillId="0" borderId="7" xfId="1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center"/>
    </xf>
    <xf numFmtId="187" fontId="11" fillId="0" borderId="0" xfId="1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center" vertical="center"/>
    </xf>
    <xf numFmtId="187" fontId="18" fillId="0" borderId="4" xfId="1" applyFont="1" applyBorder="1" applyAlignment="1">
      <alignment vertical="center"/>
    </xf>
    <xf numFmtId="187" fontId="11" fillId="0" borderId="4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89" fontId="11" fillId="0" borderId="4" xfId="0" applyNumberFormat="1" applyFont="1" applyFill="1" applyBorder="1" applyAlignment="1">
      <alignment horizontal="center" vertical="top"/>
    </xf>
    <xf numFmtId="189" fontId="11" fillId="0" borderId="4" xfId="1" applyNumberFormat="1" applyFont="1" applyFill="1" applyBorder="1" applyAlignment="1">
      <alignment vertical="center"/>
    </xf>
    <xf numFmtId="189" fontId="11" fillId="0" borderId="4" xfId="0" applyNumberFormat="1" applyFont="1" applyFill="1" applyBorder="1" applyAlignment="1">
      <alignment horizontal="center" vertical="center"/>
    </xf>
    <xf numFmtId="43" fontId="11" fillId="0" borderId="4" xfId="0" applyNumberFormat="1" applyFont="1" applyFill="1" applyBorder="1" applyAlignment="1">
      <alignment horizontal="center" vertical="center"/>
    </xf>
    <xf numFmtId="189" fontId="11" fillId="0" borderId="3" xfId="1" applyNumberFormat="1" applyFont="1" applyFill="1" applyBorder="1" applyAlignment="1">
      <alignment vertical="center"/>
    </xf>
    <xf numFmtId="189" fontId="12" fillId="0" borderId="1" xfId="0" applyNumberFormat="1" applyFont="1" applyFill="1" applyBorder="1" applyAlignment="1">
      <alignment horizontal="center" vertical="center"/>
    </xf>
    <xf numFmtId="187" fontId="11" fillId="0" borderId="9" xfId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87" fontId="11" fillId="0" borderId="9" xfId="1" applyFont="1" applyFill="1" applyBorder="1" applyAlignment="1">
      <alignment horizontal="left" vertical="center"/>
    </xf>
    <xf numFmtId="43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89" fontId="11" fillId="0" borderId="10" xfId="1" applyNumberFormat="1" applyFont="1" applyBorder="1" applyAlignment="1">
      <alignment vertical="center"/>
    </xf>
    <xf numFmtId="189" fontId="11" fillId="0" borderId="1" xfId="1" applyNumberFormat="1" applyFont="1" applyFill="1" applyBorder="1" applyAlignment="1">
      <alignment vertical="center"/>
    </xf>
    <xf numFmtId="189" fontId="11" fillId="0" borderId="1" xfId="0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vertical="top"/>
    </xf>
    <xf numFmtId="187" fontId="12" fillId="0" borderId="0" xfId="1" applyFont="1" applyFill="1" applyAlignment="1">
      <alignment vertical="center"/>
    </xf>
    <xf numFmtId="0" fontId="11" fillId="0" borderId="0" xfId="27" applyFont="1"/>
    <xf numFmtId="0" fontId="20" fillId="0" borderId="0" xfId="27" applyFont="1" applyFill="1" applyBorder="1" applyAlignment="1">
      <alignment vertical="center"/>
    </xf>
    <xf numFmtId="0" fontId="11" fillId="0" borderId="0" xfId="27" applyFont="1" applyFill="1"/>
    <xf numFmtId="0" fontId="13" fillId="0" borderId="0" xfId="27" applyFont="1" applyFill="1" applyAlignment="1">
      <alignment vertical="center"/>
    </xf>
    <xf numFmtId="0" fontId="13" fillId="2" borderId="0" xfId="27" applyFont="1" applyFill="1" applyAlignment="1">
      <alignment vertical="center"/>
    </xf>
    <xf numFmtId="0" fontId="12" fillId="0" borderId="0" xfId="27" applyFont="1" applyFill="1"/>
    <xf numFmtId="0" fontId="12" fillId="0" borderId="0" xfId="27" applyFont="1" applyAlignment="1">
      <alignment horizontal="center" vertical="center"/>
    </xf>
    <xf numFmtId="0" fontId="11" fillId="0" borderId="4" xfId="27" applyFont="1" applyBorder="1" applyAlignment="1">
      <alignment horizontal="center" vertical="top"/>
    </xf>
    <xf numFmtId="0" fontId="11" fillId="0" borderId="4" xfId="28" applyFont="1" applyFill="1" applyBorder="1" applyAlignment="1">
      <alignment vertical="top" wrapText="1"/>
    </xf>
    <xf numFmtId="0" fontId="11" fillId="0" borderId="0" xfId="27" applyFont="1" applyAlignment="1">
      <alignment vertical="top"/>
    </xf>
    <xf numFmtId="0" fontId="11" fillId="0" borderId="3" xfId="27" applyFont="1" applyBorder="1" applyAlignment="1">
      <alignment horizontal="center" vertical="top"/>
    </xf>
    <xf numFmtId="0" fontId="11" fillId="0" borderId="3" xfId="28" applyFont="1" applyFill="1" applyBorder="1" applyAlignment="1">
      <alignment vertical="top" wrapText="1"/>
    </xf>
    <xf numFmtId="0" fontId="19" fillId="0" borderId="4" xfId="28" applyFont="1" applyBorder="1" applyAlignment="1">
      <alignment vertical="top" wrapText="1"/>
    </xf>
    <xf numFmtId="0" fontId="19" fillId="0" borderId="3" xfId="28" applyFont="1" applyBorder="1" applyAlignment="1">
      <alignment vertical="top" wrapText="1"/>
    </xf>
    <xf numFmtId="188" fontId="19" fillId="0" borderId="4" xfId="29" applyNumberFormat="1" applyFont="1" applyBorder="1" applyAlignment="1">
      <alignment vertical="top"/>
    </xf>
    <xf numFmtId="188" fontId="19" fillId="0" borderId="3" xfId="29" applyNumberFormat="1" applyFont="1" applyBorder="1" applyAlignment="1">
      <alignment vertical="top"/>
    </xf>
    <xf numFmtId="0" fontId="11" fillId="0" borderId="9" xfId="27" applyFont="1" applyBorder="1" applyAlignment="1">
      <alignment horizontal="center" vertical="top"/>
    </xf>
    <xf numFmtId="0" fontId="19" fillId="0" borderId="9" xfId="28" applyFont="1" applyBorder="1" applyAlignment="1">
      <alignment vertical="top" wrapText="1"/>
    </xf>
    <xf numFmtId="188" fontId="19" fillId="0" borderId="9" xfId="29" applyNumberFormat="1" applyFont="1" applyBorder="1" applyAlignment="1">
      <alignment vertical="top"/>
    </xf>
    <xf numFmtId="188" fontId="19" fillId="0" borderId="4" xfId="29" applyNumberFormat="1" applyFont="1" applyBorder="1" applyAlignment="1">
      <alignment horizontal="center" vertical="top"/>
    </xf>
    <xf numFmtId="188" fontId="19" fillId="0" borderId="3" xfId="29" applyNumberFormat="1" applyFont="1" applyBorder="1" applyAlignment="1">
      <alignment horizontal="center" vertical="top"/>
    </xf>
    <xf numFmtId="188" fontId="11" fillId="0" borderId="4" xfId="29" applyNumberFormat="1" applyFont="1" applyFill="1" applyBorder="1" applyAlignment="1">
      <alignment vertical="top"/>
    </xf>
    <xf numFmtId="188" fontId="11" fillId="0" borderId="3" xfId="29" applyNumberFormat="1" applyFont="1" applyFill="1" applyBorder="1" applyAlignment="1">
      <alignment vertical="top"/>
    </xf>
    <xf numFmtId="0" fontId="12" fillId="0" borderId="1" xfId="27" applyFont="1" applyBorder="1"/>
    <xf numFmtId="0" fontId="12" fillId="0" borderId="1" xfId="27" applyFont="1" applyBorder="1" applyAlignment="1">
      <alignment horizontal="center"/>
    </xf>
    <xf numFmtId="0" fontId="12" fillId="0" borderId="1" xfId="27" applyFont="1" applyBorder="1" applyAlignment="1">
      <alignment horizontal="center" vertical="center"/>
    </xf>
    <xf numFmtId="0" fontId="11" fillId="0" borderId="4" xfId="27" applyFont="1" applyBorder="1" applyAlignment="1">
      <alignment horizontal="center"/>
    </xf>
    <xf numFmtId="0" fontId="11" fillId="0" borderId="4" xfId="27" applyFont="1" applyBorder="1"/>
    <xf numFmtId="187" fontId="11" fillId="0" borderId="4" xfId="1" applyFont="1" applyBorder="1"/>
    <xf numFmtId="0" fontId="11" fillId="0" borderId="3" xfId="27" applyFont="1" applyBorder="1" applyAlignment="1">
      <alignment horizontal="center"/>
    </xf>
    <xf numFmtId="0" fontId="11" fillId="0" borderId="3" xfId="27" applyFont="1" applyBorder="1"/>
    <xf numFmtId="0" fontId="11" fillId="0" borderId="9" xfId="27" applyFont="1" applyBorder="1" applyAlignment="1">
      <alignment horizontal="center"/>
    </xf>
    <xf numFmtId="0" fontId="11" fillId="0" borderId="9" xfId="27" applyFont="1" applyBorder="1"/>
    <xf numFmtId="187" fontId="11" fillId="0" borderId="9" xfId="1" applyFont="1" applyBorder="1"/>
    <xf numFmtId="0" fontId="11" fillId="0" borderId="0" xfId="27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187" fontId="12" fillId="0" borderId="1" xfId="1" applyFont="1" applyFill="1" applyBorder="1" applyAlignment="1">
      <alignment horizontal="center"/>
    </xf>
    <xf numFmtId="188" fontId="11" fillId="0" borderId="4" xfId="1" applyNumberFormat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9" fillId="0" borderId="4" xfId="28" applyFont="1" applyFill="1" applyBorder="1" applyAlignment="1">
      <alignment vertical="top" wrapText="1"/>
    </xf>
    <xf numFmtId="188" fontId="19" fillId="0" borderId="4" xfId="29" applyNumberFormat="1" applyFont="1" applyFill="1" applyBorder="1" applyAlignment="1">
      <alignment vertical="top"/>
    </xf>
    <xf numFmtId="0" fontId="19" fillId="0" borderId="9" xfId="28" applyFont="1" applyFill="1" applyBorder="1" applyAlignment="1">
      <alignment vertical="top" wrapText="1"/>
    </xf>
    <xf numFmtId="188" fontId="19" fillId="0" borderId="9" xfId="29" applyNumberFormat="1" applyFont="1" applyFill="1" applyBorder="1" applyAlignment="1">
      <alignment vertical="top"/>
    </xf>
    <xf numFmtId="0" fontId="11" fillId="0" borderId="7" xfId="0" applyFont="1" applyFill="1" applyBorder="1" applyAlignment="1">
      <alignment horizontal="center" vertical="top"/>
    </xf>
    <xf numFmtId="188" fontId="19" fillId="0" borderId="4" xfId="29" applyNumberFormat="1" applyFont="1" applyFill="1" applyBorder="1" applyAlignment="1">
      <alignment horizontal="center" vertical="top"/>
    </xf>
    <xf numFmtId="0" fontId="12" fillId="0" borderId="1" xfId="0" applyFont="1" applyFill="1" applyBorder="1"/>
    <xf numFmtId="0" fontId="19" fillId="0" borderId="1" xfId="28" applyFont="1" applyFill="1" applyBorder="1" applyAlignment="1">
      <alignment vertical="top" wrapText="1"/>
    </xf>
    <xf numFmtId="188" fontId="19" fillId="0" borderId="1" xfId="29" applyNumberFormat="1" applyFont="1" applyFill="1" applyBorder="1" applyAlignment="1">
      <alignment vertical="top"/>
    </xf>
    <xf numFmtId="0" fontId="11" fillId="0" borderId="1" xfId="28" applyFont="1" applyFill="1" applyBorder="1" applyAlignment="1">
      <alignment vertical="top" wrapText="1"/>
    </xf>
    <xf numFmtId="188" fontId="11" fillId="0" borderId="1" xfId="29" applyNumberFormat="1" applyFont="1" applyFill="1" applyBorder="1" applyAlignment="1">
      <alignment vertical="top"/>
    </xf>
    <xf numFmtId="189" fontId="12" fillId="0" borderId="1" xfId="1" applyNumberFormat="1" applyFont="1" applyFill="1" applyBorder="1"/>
    <xf numFmtId="189" fontId="11" fillId="0" borderId="4" xfId="0" applyNumberFormat="1" applyFont="1" applyFill="1" applyBorder="1" applyAlignment="1">
      <alignment vertical="top"/>
    </xf>
    <xf numFmtId="189" fontId="11" fillId="0" borderId="1" xfId="0" applyNumberFormat="1" applyFont="1" applyFill="1" applyBorder="1" applyAlignment="1">
      <alignment vertical="top"/>
    </xf>
    <xf numFmtId="189" fontId="11" fillId="0" borderId="8" xfId="0" applyNumberFormat="1" applyFont="1" applyFill="1" applyBorder="1" applyAlignment="1">
      <alignment vertical="top"/>
    </xf>
    <xf numFmtId="189" fontId="11" fillId="0" borderId="1" xfId="1" applyNumberFormat="1" applyFont="1" applyFill="1" applyBorder="1" applyAlignment="1">
      <alignment horizontal="center" vertical="top" wrapText="1"/>
    </xf>
    <xf numFmtId="0" fontId="11" fillId="0" borderId="4" xfId="27" applyFont="1" applyBorder="1" applyAlignment="1">
      <alignment vertical="top" wrapText="1"/>
    </xf>
    <xf numFmtId="188" fontId="11" fillId="0" borderId="4" xfId="0" applyNumberFormat="1" applyFont="1" applyFill="1" applyBorder="1" applyAlignment="1">
      <alignment vertical="top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187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7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0" xfId="27" applyFont="1" applyBorder="1" applyAlignment="1">
      <alignment vertical="top" wrapText="1"/>
    </xf>
    <xf numFmtId="188" fontId="11" fillId="0" borderId="10" xfId="1" applyNumberFormat="1" applyFont="1" applyFill="1" applyBorder="1" applyAlignment="1">
      <alignment vertical="top"/>
    </xf>
    <xf numFmtId="188" fontId="11" fillId="0" borderId="10" xfId="0" applyNumberFormat="1" applyFont="1" applyFill="1" applyBorder="1" applyAlignment="1">
      <alignment vertical="top"/>
    </xf>
    <xf numFmtId="0" fontId="11" fillId="0" borderId="0" xfId="27" applyFont="1" applyBorder="1" applyAlignment="1">
      <alignment vertical="top" wrapText="1"/>
    </xf>
    <xf numFmtId="188" fontId="11" fillId="0" borderId="0" xfId="1" applyNumberFormat="1" applyFont="1" applyFill="1" applyBorder="1" applyAlignment="1">
      <alignment vertical="top"/>
    </xf>
    <xf numFmtId="188" fontId="11" fillId="0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 wrapText="1"/>
    </xf>
    <xf numFmtId="189" fontId="11" fillId="0" borderId="0" xfId="1" applyNumberFormat="1" applyFont="1" applyFill="1" applyBorder="1" applyAlignment="1">
      <alignment horizontal="center" vertical="top"/>
    </xf>
    <xf numFmtId="189" fontId="11" fillId="0" borderId="0" xfId="0" applyNumberFormat="1" applyFont="1" applyFill="1" applyBorder="1" applyAlignment="1">
      <alignment horizontal="center" vertical="top"/>
    </xf>
    <xf numFmtId="189" fontId="11" fillId="0" borderId="0" xfId="1" applyNumberFormat="1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189" fontId="11" fillId="0" borderId="1" xfId="1" applyNumberFormat="1" applyFont="1" applyFill="1" applyBorder="1" applyAlignment="1">
      <alignment horizontal="left" vertical="top"/>
    </xf>
    <xf numFmtId="189" fontId="11" fillId="0" borderId="5" xfId="1" applyNumberFormat="1" applyFont="1" applyFill="1" applyBorder="1" applyAlignment="1">
      <alignment horizontal="center" vertical="top"/>
    </xf>
    <xf numFmtId="0" fontId="19" fillId="0" borderId="0" xfId="0" applyFont="1" applyBorder="1" applyAlignment="1">
      <alignment horizontal="justify" vertical="top"/>
    </xf>
    <xf numFmtId="189" fontId="11" fillId="0" borderId="0" xfId="1" applyNumberFormat="1" applyFont="1" applyBorder="1" applyAlignment="1">
      <alignment horizontal="left" vertical="top"/>
    </xf>
    <xf numFmtId="0" fontId="11" fillId="0" borderId="4" xfId="0" applyFont="1" applyFill="1" applyBorder="1" applyAlignment="1">
      <alignment vertical="top" wrapText="1"/>
    </xf>
    <xf numFmtId="189" fontId="12" fillId="0" borderId="0" xfId="1" applyNumberFormat="1" applyFont="1" applyFill="1" applyBorder="1" applyAlignment="1">
      <alignment vertical="center"/>
    </xf>
    <xf numFmtId="189" fontId="12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0" fillId="0" borderId="0" xfId="27" applyFont="1" applyFill="1" applyBorder="1" applyAlignment="1">
      <alignment horizontal="center" vertical="center"/>
    </xf>
    <xf numFmtId="0" fontId="13" fillId="0" borderId="0" xfId="27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0" fontId="12" fillId="0" borderId="4" xfId="27" applyFont="1" applyBorder="1" applyAlignment="1">
      <alignment horizontal="center" vertical="center"/>
    </xf>
    <xf numFmtId="0" fontId="12" fillId="0" borderId="3" xfId="27" applyFont="1" applyBorder="1" applyAlignment="1">
      <alignment horizontal="center" vertical="center"/>
    </xf>
    <xf numFmtId="187" fontId="12" fillId="0" borderId="4" xfId="1" applyFont="1" applyBorder="1" applyAlignment="1">
      <alignment horizontal="center" vertical="center"/>
    </xf>
    <xf numFmtId="187" fontId="12" fillId="0" borderId="3" xfId="1" applyFont="1" applyBorder="1" applyAlignment="1">
      <alignment horizontal="center" vertical="center"/>
    </xf>
    <xf numFmtId="0" fontId="12" fillId="0" borderId="2" xfId="27" applyFont="1" applyBorder="1" applyAlignment="1">
      <alignment horizontal="center"/>
    </xf>
    <xf numFmtId="0" fontId="12" fillId="0" borderId="6" xfId="27" applyFont="1" applyBorder="1" applyAlignment="1">
      <alignment horizontal="center"/>
    </xf>
    <xf numFmtId="0" fontId="12" fillId="0" borderId="5" xfId="27" applyFont="1" applyBorder="1" applyAlignment="1">
      <alignment horizontal="center"/>
    </xf>
  </cellXfs>
  <cellStyles count="30">
    <cellStyle name="Comma 2" xfId="2"/>
    <cellStyle name="Comma 2 2" xfId="3"/>
    <cellStyle name="Comma 3" xfId="4"/>
    <cellStyle name="Comma 4" xfId="5"/>
    <cellStyle name="Comma 4 2" xfId="6"/>
    <cellStyle name="Comma 5" xfId="20"/>
    <cellStyle name="Comma 6" xfId="7"/>
    <cellStyle name="Comma 7" xfId="22"/>
    <cellStyle name="Comma 7 2" xfId="29"/>
    <cellStyle name="Comma 8" xfId="24"/>
    <cellStyle name="Comma 9" xfId="26"/>
    <cellStyle name="Normal 2" xfId="8"/>
    <cellStyle name="Normal 2 2" xfId="9"/>
    <cellStyle name="Normal 3" xfId="10"/>
    <cellStyle name="Normal 4" xfId="19"/>
    <cellStyle name="Normal 5" xfId="21"/>
    <cellStyle name="Normal 5 2" xfId="28"/>
    <cellStyle name="Normal 6" xfId="23"/>
    <cellStyle name="Normal 7" xfId="25"/>
    <cellStyle name="Normal 8" xfId="27"/>
    <cellStyle name="เครื่องหมายจุลภาค" xfId="1" builtinId="3"/>
    <cellStyle name="เครื่องหมายจุลภาค 2" xfId="11"/>
    <cellStyle name="เครื่องหมายจุลภาค 3" xfId="12"/>
    <cellStyle name="เครื่องหมายจุลภาค 4" xfId="13"/>
    <cellStyle name="เครื่องหมายจุลภาค 5" xfId="14"/>
    <cellStyle name="เครื่องหมายจุลภาค 6" xfId="15"/>
    <cellStyle name="ปกติ" xfId="0" builtinId="0"/>
    <cellStyle name="ปกติ 2" xfId="16"/>
    <cellStyle name="ปกติ 3" xfId="17"/>
    <cellStyle name="ปกติ 4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111"/>
  <sheetViews>
    <sheetView topLeftCell="A106" zoomScale="110" zoomScaleNormal="110" workbookViewId="0">
      <selection activeCell="L12" sqref="L12"/>
    </sheetView>
  </sheetViews>
  <sheetFormatPr defaultColWidth="5" defaultRowHeight="20.25"/>
  <cols>
    <col min="1" max="1" width="4.7109375" style="1" customWidth="1"/>
    <col min="2" max="2" width="39.7109375" style="1" customWidth="1"/>
    <col min="3" max="3" width="15.7109375" style="3" customWidth="1"/>
    <col min="4" max="4" width="15.7109375" style="117" customWidth="1"/>
    <col min="5" max="5" width="15.7109375" style="85" customWidth="1"/>
    <col min="6" max="6" width="5" style="1"/>
    <col min="7" max="7" width="6.28515625" style="1" bestFit="1" customWidth="1"/>
    <col min="8" max="16384" width="5" style="1"/>
  </cols>
  <sheetData>
    <row r="1" spans="1:6" s="6" customFormat="1" ht="23.25">
      <c r="A1" s="293"/>
      <c r="B1" s="293"/>
      <c r="C1" s="293"/>
      <c r="D1" s="293"/>
      <c r="E1" s="293"/>
    </row>
    <row r="2" spans="1:6" s="6" customFormat="1" ht="21.95" customHeight="1">
      <c r="A2" s="294" t="s">
        <v>335</v>
      </c>
      <c r="B2" s="294"/>
      <c r="C2" s="294"/>
      <c r="D2" s="294"/>
      <c r="E2" s="294"/>
    </row>
    <row r="3" spans="1:6" s="6" customFormat="1" ht="21.95" customHeight="1">
      <c r="A3" s="294" t="s">
        <v>334</v>
      </c>
      <c r="B3" s="294"/>
      <c r="C3" s="294"/>
      <c r="D3" s="294"/>
      <c r="E3" s="294"/>
    </row>
    <row r="4" spans="1:6" ht="14.25" customHeight="1">
      <c r="A4" s="2"/>
      <c r="B4" s="2"/>
      <c r="C4" s="2"/>
      <c r="D4" s="201"/>
    </row>
    <row r="5" spans="1:6" s="6" customFormat="1" ht="24.95" customHeight="1">
      <c r="A5" s="298" t="s">
        <v>16</v>
      </c>
      <c r="B5" s="298"/>
      <c r="C5" s="298"/>
      <c r="D5" s="298"/>
      <c r="E5" s="114"/>
    </row>
    <row r="6" spans="1:6" s="18" customFormat="1" ht="24.95" customHeight="1">
      <c r="A6" s="18" t="s">
        <v>68</v>
      </c>
      <c r="C6" s="11"/>
      <c r="D6" s="208"/>
      <c r="E6" s="115"/>
    </row>
    <row r="7" spans="1:6" s="5" customFormat="1" ht="24.95" customHeight="1">
      <c r="A7" s="100" t="s">
        <v>0</v>
      </c>
      <c r="B7" s="100" t="s">
        <v>1</v>
      </c>
      <c r="C7" s="103" t="s">
        <v>2</v>
      </c>
      <c r="D7" s="104" t="s">
        <v>58</v>
      </c>
      <c r="E7" s="105" t="s">
        <v>26</v>
      </c>
    </row>
    <row r="8" spans="1:6" s="31" customFormat="1" ht="42" customHeight="1">
      <c r="A8" s="32">
        <v>1</v>
      </c>
      <c r="B8" s="56" t="s">
        <v>11</v>
      </c>
      <c r="C8" s="109"/>
      <c r="D8" s="107"/>
      <c r="E8" s="108"/>
    </row>
    <row r="9" spans="1:6" s="31" customFormat="1" ht="21.95" customHeight="1">
      <c r="A9" s="50"/>
      <c r="B9" s="146" t="s">
        <v>256</v>
      </c>
      <c r="C9" s="119">
        <v>50000</v>
      </c>
      <c r="D9" s="120">
        <v>75740</v>
      </c>
      <c r="E9" s="120">
        <f>C9+C10-D9</f>
        <v>10</v>
      </c>
      <c r="F9" s="102"/>
    </row>
    <row r="10" spans="1:6" s="31" customFormat="1" ht="21.95" customHeight="1">
      <c r="A10" s="37"/>
      <c r="B10" s="147" t="s">
        <v>257</v>
      </c>
      <c r="C10" s="121">
        <v>25750</v>
      </c>
      <c r="D10" s="122"/>
      <c r="E10" s="122"/>
      <c r="F10" s="102"/>
    </row>
    <row r="11" spans="1:6" s="31" customFormat="1" ht="43.5" customHeight="1">
      <c r="A11" s="25">
        <v>2</v>
      </c>
      <c r="B11" s="58" t="s">
        <v>3</v>
      </c>
      <c r="C11" s="74">
        <v>10000</v>
      </c>
      <c r="D11" s="123">
        <v>0</v>
      </c>
      <c r="E11" s="74">
        <f>C11-D11</f>
        <v>10000</v>
      </c>
    </row>
    <row r="12" spans="1:6" s="22" customFormat="1" ht="24.95" customHeight="1">
      <c r="A12" s="100"/>
      <c r="B12" s="100" t="s">
        <v>4</v>
      </c>
      <c r="C12" s="124">
        <f>SUM(C9:C11)</f>
        <v>85750</v>
      </c>
      <c r="D12" s="124">
        <f>SUM(D9:D11)</f>
        <v>75740</v>
      </c>
      <c r="E12" s="124">
        <f>SUM(E9:E11)</f>
        <v>10010</v>
      </c>
    </row>
    <row r="13" spans="1:6" s="4" customFormat="1" ht="20.100000000000001" customHeight="1">
      <c r="A13" s="110"/>
      <c r="B13" s="111"/>
      <c r="C13" s="112"/>
      <c r="D13" s="112"/>
      <c r="E13" s="113"/>
    </row>
    <row r="14" spans="1:6" s="6" customFormat="1" ht="24.95" customHeight="1">
      <c r="A14" s="297" t="s">
        <v>16</v>
      </c>
      <c r="B14" s="297"/>
      <c r="C14" s="297"/>
      <c r="D14" s="297"/>
      <c r="E14" s="114"/>
    </row>
    <row r="15" spans="1:6" s="6" customFormat="1" ht="24.95" customHeight="1">
      <c r="A15" s="63" t="s">
        <v>38</v>
      </c>
      <c r="B15" s="115"/>
      <c r="C15" s="116"/>
      <c r="D15" s="116"/>
      <c r="E15" s="114"/>
    </row>
    <row r="16" spans="1:6" s="6" customFormat="1" ht="24.95" customHeight="1">
      <c r="A16" s="100" t="s">
        <v>0</v>
      </c>
      <c r="B16" s="100" t="s">
        <v>1</v>
      </c>
      <c r="C16" s="103" t="s">
        <v>2</v>
      </c>
      <c r="D16" s="103" t="s">
        <v>58</v>
      </c>
      <c r="E16" s="105" t="s">
        <v>26</v>
      </c>
    </row>
    <row r="17" spans="1:6" s="12" customFormat="1" ht="42.75" customHeight="1">
      <c r="A17" s="25">
        <v>1</v>
      </c>
      <c r="B17" s="27" t="s">
        <v>27</v>
      </c>
      <c r="C17" s="125">
        <v>90000</v>
      </c>
      <c r="D17" s="126">
        <v>80700</v>
      </c>
      <c r="E17" s="74">
        <f>C17-D17</f>
        <v>9300</v>
      </c>
    </row>
    <row r="18" spans="1:6" s="22" customFormat="1" ht="24.95" customHeight="1">
      <c r="A18" s="100"/>
      <c r="B18" s="100" t="s">
        <v>4</v>
      </c>
      <c r="C18" s="127">
        <f>C17</f>
        <v>90000</v>
      </c>
      <c r="D18" s="127">
        <f>SUM(D17:D17)</f>
        <v>80700</v>
      </c>
      <c r="E18" s="128">
        <f>SUM(E17:E17)</f>
        <v>9300</v>
      </c>
    </row>
    <row r="19" spans="1:6" ht="20.100000000000001" customHeight="1">
      <c r="A19" s="85"/>
      <c r="B19" s="85"/>
      <c r="C19" s="117"/>
    </row>
    <row r="20" spans="1:6" s="6" customFormat="1" ht="24.95" customHeight="1">
      <c r="A20" s="297" t="s">
        <v>16</v>
      </c>
      <c r="B20" s="297"/>
      <c r="C20" s="297"/>
      <c r="D20" s="297"/>
      <c r="E20" s="114"/>
    </row>
    <row r="21" spans="1:6">
      <c r="A21" s="63" t="s">
        <v>76</v>
      </c>
      <c r="B21" s="85"/>
      <c r="C21" s="117"/>
    </row>
    <row r="22" spans="1:6" s="6" customFormat="1" ht="24.95" customHeight="1">
      <c r="A22" s="100" t="s">
        <v>0</v>
      </c>
      <c r="B22" s="100" t="s">
        <v>1</v>
      </c>
      <c r="C22" s="99" t="s">
        <v>2</v>
      </c>
      <c r="D22" s="103" t="s">
        <v>58</v>
      </c>
      <c r="E22" s="105" t="s">
        <v>26</v>
      </c>
    </row>
    <row r="23" spans="1:6" s="12" customFormat="1" ht="41.25" customHeight="1">
      <c r="A23" s="25">
        <v>1</v>
      </c>
      <c r="B23" s="27" t="s">
        <v>87</v>
      </c>
      <c r="C23" s="66">
        <v>337000</v>
      </c>
      <c r="D23" s="74">
        <v>336000</v>
      </c>
      <c r="E23" s="74">
        <f>C23-D23</f>
        <v>1000</v>
      </c>
    </row>
    <row r="24" spans="1:6" s="12" customFormat="1" ht="41.25" customHeight="1">
      <c r="A24" s="25">
        <v>2</v>
      </c>
      <c r="B24" s="89" t="s">
        <v>88</v>
      </c>
      <c r="C24" s="66">
        <v>314500</v>
      </c>
      <c r="D24" s="74">
        <v>314000</v>
      </c>
      <c r="E24" s="74">
        <f>C24-D24</f>
        <v>500</v>
      </c>
    </row>
    <row r="25" spans="1:6" s="12" customFormat="1" ht="63" customHeight="1">
      <c r="A25" s="25">
        <v>3</v>
      </c>
      <c r="B25" s="90" t="s">
        <v>89</v>
      </c>
      <c r="C25" s="66">
        <v>372000</v>
      </c>
      <c r="D25" s="74">
        <v>371000</v>
      </c>
      <c r="E25" s="74">
        <f>C25-D25</f>
        <v>1000</v>
      </c>
    </row>
    <row r="26" spans="1:6" s="6" customFormat="1" ht="24.95" customHeight="1">
      <c r="A26" s="269" t="s">
        <v>0</v>
      </c>
      <c r="B26" s="269" t="s">
        <v>1</v>
      </c>
      <c r="C26" s="268" t="s">
        <v>2</v>
      </c>
      <c r="D26" s="103" t="s">
        <v>58</v>
      </c>
      <c r="E26" s="105" t="s">
        <v>26</v>
      </c>
    </row>
    <row r="27" spans="1:6" s="12" customFormat="1" ht="41.25" customHeight="1">
      <c r="A27" s="25">
        <v>4</v>
      </c>
      <c r="B27" s="91" t="s">
        <v>90</v>
      </c>
      <c r="C27" s="66">
        <v>314500</v>
      </c>
      <c r="D27" s="74">
        <v>314000</v>
      </c>
      <c r="E27" s="74">
        <f>C27-D27</f>
        <v>500</v>
      </c>
    </row>
    <row r="28" spans="1:6" s="12" customFormat="1" ht="62.25" customHeight="1">
      <c r="A28" s="25">
        <v>5</v>
      </c>
      <c r="B28" s="91" t="s">
        <v>91</v>
      </c>
      <c r="C28" s="66">
        <v>333000</v>
      </c>
      <c r="D28" s="74">
        <v>332000</v>
      </c>
      <c r="E28" s="74">
        <f>C28-D28</f>
        <v>1000</v>
      </c>
    </row>
    <row r="29" spans="1:6" s="12" customFormat="1" ht="63.75" customHeight="1">
      <c r="A29" s="25">
        <v>6</v>
      </c>
      <c r="B29" s="91" t="s">
        <v>92</v>
      </c>
      <c r="C29" s="66">
        <v>334000</v>
      </c>
      <c r="D29" s="74">
        <v>333000</v>
      </c>
      <c r="E29" s="74">
        <f>C29-D29</f>
        <v>1000</v>
      </c>
    </row>
    <row r="30" spans="1:6" s="12" customFormat="1" ht="41.25" customHeight="1">
      <c r="A30" s="25">
        <v>7</v>
      </c>
      <c r="B30" s="89" t="s">
        <v>93</v>
      </c>
      <c r="C30" s="66">
        <v>200000</v>
      </c>
      <c r="D30" s="74">
        <v>200000</v>
      </c>
      <c r="E30" s="74">
        <f>C30-D30</f>
        <v>0</v>
      </c>
    </row>
    <row r="31" spans="1:6" s="12" customFormat="1" ht="41.25" customHeight="1">
      <c r="A31" s="32">
        <v>8</v>
      </c>
      <c r="B31" s="118" t="s">
        <v>94</v>
      </c>
      <c r="C31" s="33"/>
      <c r="D31" s="154"/>
      <c r="E31" s="154"/>
    </row>
    <row r="32" spans="1:6" s="31" customFormat="1" ht="21.95" customHeight="1">
      <c r="A32" s="50"/>
      <c r="B32" s="146" t="s">
        <v>256</v>
      </c>
      <c r="C32" s="119">
        <v>130000</v>
      </c>
      <c r="D32" s="120">
        <v>0</v>
      </c>
      <c r="E32" s="120">
        <f>C32-C33</f>
        <v>0</v>
      </c>
      <c r="F32" s="102"/>
    </row>
    <row r="33" spans="1:6" s="31" customFormat="1" ht="21.95" customHeight="1">
      <c r="A33" s="37"/>
      <c r="B33" s="147" t="s">
        <v>258</v>
      </c>
      <c r="C33" s="121">
        <v>130000</v>
      </c>
      <c r="D33" s="122"/>
      <c r="E33" s="122"/>
      <c r="F33" s="102"/>
    </row>
    <row r="34" spans="1:6" s="12" customFormat="1" ht="41.25" customHeight="1">
      <c r="A34" s="25">
        <v>9</v>
      </c>
      <c r="B34" s="91" t="s">
        <v>95</v>
      </c>
      <c r="C34" s="66">
        <v>359000</v>
      </c>
      <c r="D34" s="74">
        <v>358000</v>
      </c>
      <c r="E34" s="74">
        <f>C34-D34</f>
        <v>1000</v>
      </c>
    </row>
    <row r="35" spans="1:6" s="12" customFormat="1" ht="62.25" customHeight="1">
      <c r="A35" s="25">
        <v>10</v>
      </c>
      <c r="B35" s="90" t="s">
        <v>96</v>
      </c>
      <c r="C35" s="66">
        <v>375000</v>
      </c>
      <c r="D35" s="74">
        <v>374000</v>
      </c>
      <c r="E35" s="74">
        <f>C35-D35</f>
        <v>1000</v>
      </c>
    </row>
    <row r="36" spans="1:6" s="22" customFormat="1" ht="21.95" customHeight="1">
      <c r="A36" s="100"/>
      <c r="B36" s="100" t="s">
        <v>4</v>
      </c>
      <c r="C36" s="67">
        <f>SUM(C23:C35)-C32-C33</f>
        <v>2939000</v>
      </c>
      <c r="D36" s="127">
        <f>SUM(D23:D35)</f>
        <v>2932000</v>
      </c>
      <c r="E36" s="127">
        <f>SUM(E23:E35)</f>
        <v>7000</v>
      </c>
    </row>
    <row r="37" spans="1:6" s="22" customFormat="1" ht="21.95" customHeight="1">
      <c r="A37" s="29"/>
      <c r="B37" s="29"/>
      <c r="C37" s="30"/>
      <c r="D37" s="142"/>
      <c r="E37" s="142"/>
    </row>
    <row r="38" spans="1:6" s="22" customFormat="1" ht="21.95" customHeight="1">
      <c r="A38" s="29"/>
      <c r="B38" s="29"/>
      <c r="C38" s="30"/>
      <c r="D38" s="142"/>
      <c r="E38" s="142"/>
    </row>
    <row r="39" spans="1:6" s="22" customFormat="1" ht="21.95" customHeight="1">
      <c r="A39" s="29"/>
      <c r="B39" s="29"/>
      <c r="C39" s="30"/>
      <c r="D39" s="142"/>
      <c r="E39" s="142"/>
    </row>
    <row r="40" spans="1:6" s="22" customFormat="1" ht="21.95" customHeight="1">
      <c r="A40" s="29"/>
      <c r="B40" s="29"/>
      <c r="C40" s="30"/>
      <c r="D40" s="142"/>
      <c r="E40" s="142"/>
    </row>
    <row r="41" spans="1:6" s="22" customFormat="1" ht="21.95" customHeight="1">
      <c r="A41" s="29"/>
      <c r="B41" s="29"/>
      <c r="C41" s="30"/>
      <c r="D41" s="142"/>
      <c r="E41" s="142"/>
    </row>
    <row r="42" spans="1:6" s="22" customFormat="1" ht="21.95" customHeight="1">
      <c r="A42" s="29"/>
      <c r="B42" s="29"/>
      <c r="C42" s="30"/>
      <c r="D42" s="142"/>
      <c r="E42" s="142"/>
    </row>
    <row r="43" spans="1:6" s="22" customFormat="1" ht="21.95" customHeight="1">
      <c r="A43" s="29"/>
      <c r="B43" s="29"/>
      <c r="C43" s="30"/>
      <c r="D43" s="142"/>
      <c r="E43" s="142"/>
    </row>
    <row r="44" spans="1:6" s="22" customFormat="1" ht="21.95" customHeight="1">
      <c r="A44" s="29"/>
      <c r="B44" s="29"/>
      <c r="C44" s="30"/>
      <c r="D44" s="142"/>
      <c r="E44" s="142"/>
    </row>
    <row r="45" spans="1:6" s="22" customFormat="1" ht="21.95" customHeight="1">
      <c r="A45" s="29"/>
      <c r="B45" s="29"/>
      <c r="C45" s="30"/>
      <c r="D45" s="142"/>
      <c r="E45" s="142"/>
    </row>
    <row r="46" spans="1:6" s="22" customFormat="1" ht="21.95" customHeight="1">
      <c r="A46" s="29"/>
      <c r="B46" s="29"/>
      <c r="C46" s="30"/>
      <c r="D46" s="142"/>
      <c r="E46" s="142"/>
    </row>
    <row r="47" spans="1:6" s="22" customFormat="1" ht="21.95" customHeight="1">
      <c r="A47" s="29"/>
      <c r="B47" s="29"/>
      <c r="C47" s="30"/>
      <c r="D47" s="142"/>
      <c r="E47" s="142"/>
    </row>
    <row r="48" spans="1:6" s="22" customFormat="1" ht="21.95" customHeight="1">
      <c r="A48" s="29"/>
      <c r="B48" s="29"/>
      <c r="C48" s="30"/>
      <c r="D48" s="142"/>
      <c r="E48" s="142"/>
    </row>
    <row r="49" spans="1:5" s="22" customFormat="1" ht="21.95" customHeight="1">
      <c r="A49" s="29"/>
      <c r="B49" s="29"/>
      <c r="C49" s="30"/>
      <c r="D49" s="142"/>
      <c r="E49" s="142"/>
    </row>
    <row r="50" spans="1:5" ht="23.25" customHeight="1">
      <c r="A50" s="299" t="s">
        <v>251</v>
      </c>
      <c r="B50" s="299"/>
      <c r="C50" s="299"/>
      <c r="D50" s="299"/>
      <c r="E50" s="299"/>
    </row>
    <row r="51" spans="1:5" ht="14.25" customHeight="1">
      <c r="E51" s="117"/>
    </row>
    <row r="52" spans="1:5" s="6" customFormat="1" ht="24.95" customHeight="1">
      <c r="A52" s="100" t="s">
        <v>0</v>
      </c>
      <c r="B52" s="100" t="s">
        <v>1</v>
      </c>
      <c r="C52" s="103" t="s">
        <v>2</v>
      </c>
      <c r="D52" s="103" t="s">
        <v>58</v>
      </c>
      <c r="E52" s="105" t="s">
        <v>26</v>
      </c>
    </row>
    <row r="53" spans="1:5" s="12" customFormat="1" ht="60" customHeight="1">
      <c r="A53" s="25">
        <v>1</v>
      </c>
      <c r="B53" s="65" t="s">
        <v>253</v>
      </c>
      <c r="C53" s="66">
        <v>60000</v>
      </c>
      <c r="D53" s="263" t="s">
        <v>259</v>
      </c>
      <c r="E53" s="74">
        <f>C53</f>
        <v>60000</v>
      </c>
    </row>
    <row r="54" spans="1:5" s="12" customFormat="1" ht="84" customHeight="1">
      <c r="A54" s="32">
        <v>2</v>
      </c>
      <c r="B54" s="129" t="s">
        <v>252</v>
      </c>
      <c r="C54" s="68">
        <v>128000</v>
      </c>
      <c r="D54" s="263" t="s">
        <v>260</v>
      </c>
      <c r="E54" s="74">
        <f>C54</f>
        <v>128000</v>
      </c>
    </row>
    <row r="55" spans="1:5" s="12" customFormat="1" ht="60" customHeight="1">
      <c r="A55" s="25">
        <v>3</v>
      </c>
      <c r="B55" s="65" t="s">
        <v>254</v>
      </c>
      <c r="C55" s="66">
        <v>333000</v>
      </c>
      <c r="D55" s="263" t="s">
        <v>260</v>
      </c>
      <c r="E55" s="74">
        <f>C55</f>
        <v>333000</v>
      </c>
    </row>
    <row r="56" spans="1:5" s="12" customFormat="1" ht="61.5" customHeight="1">
      <c r="A56" s="25">
        <v>4</v>
      </c>
      <c r="B56" s="65" t="s">
        <v>255</v>
      </c>
      <c r="C56" s="66">
        <v>412500</v>
      </c>
      <c r="D56" s="263" t="s">
        <v>260</v>
      </c>
      <c r="E56" s="74">
        <f>C56</f>
        <v>412500</v>
      </c>
    </row>
    <row r="57" spans="1:5" s="12" customFormat="1" ht="62.25" customHeight="1">
      <c r="A57" s="25">
        <v>5</v>
      </c>
      <c r="B57" s="65" t="s">
        <v>261</v>
      </c>
      <c r="C57" s="66">
        <v>33980</v>
      </c>
      <c r="D57" s="74">
        <v>33980</v>
      </c>
      <c r="E57" s="74">
        <f>C57-D57</f>
        <v>0</v>
      </c>
    </row>
    <row r="58" spans="1:5" s="22" customFormat="1" ht="21.95" customHeight="1">
      <c r="A58" s="100"/>
      <c r="B58" s="100" t="s">
        <v>4</v>
      </c>
      <c r="C58" s="67">
        <f>SUM(C53:C57)</f>
        <v>967480</v>
      </c>
      <c r="D58" s="127">
        <f>SUM(D57:D57)</f>
        <v>33980</v>
      </c>
      <c r="E58" s="127">
        <f>SUM(E53:E57)</f>
        <v>933500</v>
      </c>
    </row>
    <row r="59" spans="1:5" s="12" customFormat="1" ht="21.95" customHeight="1">
      <c r="A59" s="26"/>
      <c r="B59" s="101"/>
      <c r="C59" s="77"/>
      <c r="D59" s="169"/>
      <c r="E59" s="169"/>
    </row>
    <row r="60" spans="1:5" s="12" customFormat="1" ht="21.95" customHeight="1">
      <c r="A60" s="26"/>
      <c r="B60" s="101"/>
      <c r="C60" s="77"/>
      <c r="D60" s="169"/>
      <c r="E60" s="169"/>
    </row>
    <row r="61" spans="1:5" s="12" customFormat="1" ht="21.95" customHeight="1">
      <c r="A61" s="26"/>
      <c r="B61" s="101"/>
      <c r="C61" s="77"/>
      <c r="D61" s="169"/>
      <c r="E61" s="169"/>
    </row>
    <row r="62" spans="1:5" s="12" customFormat="1" ht="21.95" customHeight="1">
      <c r="A62" s="26"/>
      <c r="B62" s="101"/>
      <c r="C62" s="77"/>
      <c r="D62" s="169"/>
      <c r="E62" s="169"/>
    </row>
    <row r="63" spans="1:5" s="12" customFormat="1" ht="21.95" customHeight="1">
      <c r="A63" s="26"/>
      <c r="B63" s="101"/>
      <c r="C63" s="77"/>
      <c r="D63" s="169"/>
      <c r="E63" s="169"/>
    </row>
    <row r="64" spans="1:5" s="12" customFormat="1" ht="21.95" customHeight="1">
      <c r="A64" s="26"/>
      <c r="B64" s="101"/>
      <c r="C64" s="77"/>
      <c r="D64" s="169"/>
      <c r="E64" s="169"/>
    </row>
    <row r="65" spans="1:5" s="12" customFormat="1" ht="21.95" customHeight="1">
      <c r="A65" s="26"/>
      <c r="B65" s="101"/>
      <c r="C65" s="77"/>
      <c r="D65" s="169"/>
      <c r="E65" s="169"/>
    </row>
    <row r="66" spans="1:5" s="12" customFormat="1" ht="21.95" customHeight="1">
      <c r="A66" s="26"/>
      <c r="B66" s="101"/>
      <c r="C66" s="77"/>
      <c r="D66" s="169"/>
      <c r="E66" s="169"/>
    </row>
    <row r="67" spans="1:5" s="12" customFormat="1" ht="21.95" customHeight="1">
      <c r="A67" s="26"/>
      <c r="B67" s="101"/>
      <c r="C67" s="77"/>
      <c r="D67" s="169"/>
      <c r="E67" s="169"/>
    </row>
    <row r="68" spans="1:5" s="12" customFormat="1" ht="21.95" customHeight="1">
      <c r="A68" s="26"/>
      <c r="B68" s="101"/>
      <c r="C68" s="77"/>
      <c r="D68" s="169"/>
      <c r="E68" s="169"/>
    </row>
    <row r="69" spans="1:5" s="12" customFormat="1" ht="21.95" customHeight="1">
      <c r="A69" s="26"/>
      <c r="B69" s="101"/>
      <c r="C69" s="77"/>
      <c r="D69" s="169"/>
      <c r="E69" s="169"/>
    </row>
    <row r="70" spans="1:5" s="12" customFormat="1" ht="21.95" customHeight="1">
      <c r="A70" s="26"/>
      <c r="B70" s="101"/>
      <c r="C70" s="77"/>
      <c r="D70" s="169"/>
      <c r="E70" s="169"/>
    </row>
    <row r="71" spans="1:5" s="12" customFormat="1" ht="21.95" customHeight="1">
      <c r="A71" s="26"/>
      <c r="B71" s="101"/>
      <c r="C71" s="77"/>
      <c r="D71" s="169"/>
      <c r="E71" s="169"/>
    </row>
    <row r="72" spans="1:5" s="12" customFormat="1" ht="21.95" customHeight="1">
      <c r="A72" s="26"/>
      <c r="B72" s="101"/>
      <c r="C72" s="77"/>
      <c r="D72" s="169"/>
      <c r="E72" s="169"/>
    </row>
    <row r="73" spans="1:5" s="12" customFormat="1" ht="21.95" customHeight="1">
      <c r="A73" s="26"/>
      <c r="B73" s="101"/>
      <c r="C73" s="77"/>
      <c r="D73" s="169"/>
      <c r="E73" s="169"/>
    </row>
    <row r="74" spans="1:5" s="211" customFormat="1" ht="23.25">
      <c r="A74" s="295" t="s">
        <v>74</v>
      </c>
      <c r="B74" s="295"/>
      <c r="C74" s="295"/>
      <c r="D74" s="295"/>
      <c r="E74" s="295"/>
    </row>
    <row r="75" spans="1:5" s="211" customFormat="1" ht="23.25">
      <c r="A75" s="296" t="s">
        <v>330</v>
      </c>
      <c r="B75" s="296"/>
      <c r="C75" s="296"/>
      <c r="D75" s="296"/>
      <c r="E75" s="296"/>
    </row>
    <row r="76" spans="1:5" s="211" customFormat="1" ht="23.25">
      <c r="A76" s="296" t="s">
        <v>331</v>
      </c>
      <c r="B76" s="296"/>
      <c r="C76" s="296"/>
      <c r="D76" s="296"/>
      <c r="E76" s="296"/>
    </row>
    <row r="77" spans="1:5" s="85" customFormat="1">
      <c r="B77" s="63"/>
      <c r="C77" s="117"/>
      <c r="D77" s="117"/>
    </row>
    <row r="78" spans="1:5" s="85" customFormat="1">
      <c r="A78" s="244" t="s">
        <v>0</v>
      </c>
      <c r="B78" s="244" t="s">
        <v>75</v>
      </c>
      <c r="C78" s="245" t="s">
        <v>2</v>
      </c>
      <c r="D78" s="245" t="s">
        <v>58</v>
      </c>
      <c r="E78" s="244" t="s">
        <v>26</v>
      </c>
    </row>
    <row r="79" spans="1:5" s="247" customFormat="1" ht="83.25" customHeight="1">
      <c r="A79" s="152">
        <v>1</v>
      </c>
      <c r="B79" s="217" t="s">
        <v>317</v>
      </c>
      <c r="C79" s="246">
        <v>494000</v>
      </c>
      <c r="D79" s="167">
        <v>493000</v>
      </c>
      <c r="E79" s="260">
        <f t="shared" ref="E79:E88" si="0">C79-D79</f>
        <v>1000</v>
      </c>
    </row>
    <row r="80" spans="1:5" s="247" customFormat="1" ht="82.5" customHeight="1">
      <c r="A80" s="152">
        <v>2</v>
      </c>
      <c r="B80" s="248" t="s">
        <v>318</v>
      </c>
      <c r="C80" s="246">
        <v>494000</v>
      </c>
      <c r="D80" s="166">
        <v>493000</v>
      </c>
      <c r="E80" s="260">
        <f t="shared" si="0"/>
        <v>1000</v>
      </c>
    </row>
    <row r="81" spans="1:5" s="247" customFormat="1" ht="64.5" customHeight="1">
      <c r="A81" s="150">
        <v>3</v>
      </c>
      <c r="B81" s="248" t="s">
        <v>265</v>
      </c>
      <c r="C81" s="249">
        <v>490000</v>
      </c>
      <c r="D81" s="74">
        <v>489000</v>
      </c>
      <c r="E81" s="261">
        <f t="shared" si="0"/>
        <v>1000</v>
      </c>
    </row>
    <row r="82" spans="1:5" s="247" customFormat="1" ht="61.5" customHeight="1">
      <c r="A82" s="150">
        <v>4</v>
      </c>
      <c r="B82" s="255" t="s">
        <v>316</v>
      </c>
      <c r="C82" s="256">
        <v>472000</v>
      </c>
      <c r="D82" s="74">
        <v>471000</v>
      </c>
      <c r="E82" s="262">
        <f t="shared" si="0"/>
        <v>1000</v>
      </c>
    </row>
    <row r="83" spans="1:5" s="247" customFormat="1" ht="63.75" customHeight="1">
      <c r="A83" s="158">
        <v>5</v>
      </c>
      <c r="B83" s="250" t="s">
        <v>315</v>
      </c>
      <c r="C83" s="251">
        <v>500000</v>
      </c>
      <c r="D83" s="168">
        <v>490500</v>
      </c>
      <c r="E83" s="261">
        <f t="shared" si="0"/>
        <v>9500</v>
      </c>
    </row>
    <row r="84" spans="1:5" s="247" customFormat="1" ht="63.75" customHeight="1">
      <c r="A84" s="150">
        <v>6</v>
      </c>
      <c r="B84" s="255" t="s">
        <v>269</v>
      </c>
      <c r="C84" s="256">
        <v>500000</v>
      </c>
      <c r="D84" s="74">
        <v>497070</v>
      </c>
      <c r="E84" s="261">
        <f t="shared" si="0"/>
        <v>2930</v>
      </c>
    </row>
    <row r="85" spans="1:5" s="247" customFormat="1" ht="64.5" customHeight="1">
      <c r="A85" s="252">
        <v>7</v>
      </c>
      <c r="B85" s="248" t="s">
        <v>319</v>
      </c>
      <c r="C85" s="253">
        <v>76000</v>
      </c>
      <c r="D85" s="166">
        <v>76000</v>
      </c>
      <c r="E85" s="262">
        <f t="shared" si="0"/>
        <v>0</v>
      </c>
    </row>
    <row r="86" spans="1:5" s="247" customFormat="1" ht="40.5">
      <c r="A86" s="150">
        <v>8</v>
      </c>
      <c r="B86" s="257" t="s">
        <v>272</v>
      </c>
      <c r="C86" s="258">
        <v>232000</v>
      </c>
      <c r="D86" s="74">
        <v>232000</v>
      </c>
      <c r="E86" s="261">
        <f t="shared" si="0"/>
        <v>0</v>
      </c>
    </row>
    <row r="87" spans="1:5" s="247" customFormat="1" ht="40.5">
      <c r="A87" s="150">
        <v>9</v>
      </c>
      <c r="B87" s="257" t="s">
        <v>273</v>
      </c>
      <c r="C87" s="258">
        <v>206000</v>
      </c>
      <c r="D87" s="74">
        <v>205000</v>
      </c>
      <c r="E87" s="261">
        <f t="shared" si="0"/>
        <v>1000</v>
      </c>
    </row>
    <row r="88" spans="1:5" s="85" customFormat="1" ht="40.5">
      <c r="A88" s="292">
        <v>10</v>
      </c>
      <c r="B88" s="257" t="s">
        <v>320</v>
      </c>
      <c r="C88" s="258">
        <v>383410</v>
      </c>
      <c r="D88" s="74">
        <v>382000</v>
      </c>
      <c r="E88" s="261">
        <f t="shared" si="0"/>
        <v>1410</v>
      </c>
    </row>
    <row r="89" spans="1:5" s="85" customFormat="1">
      <c r="A89" s="254"/>
      <c r="B89" s="244" t="s">
        <v>4</v>
      </c>
      <c r="C89" s="259">
        <f>SUM(C79:C88)</f>
        <v>3847410</v>
      </c>
      <c r="D89" s="259">
        <f>SUM(D79:D88)</f>
        <v>3828570</v>
      </c>
      <c r="E89" s="259">
        <f>SUM(E79:E88)</f>
        <v>18840</v>
      </c>
    </row>
    <row r="90" spans="1:5" s="211" customFormat="1" ht="23.25">
      <c r="A90" s="295" t="s">
        <v>74</v>
      </c>
      <c r="B90" s="295"/>
      <c r="C90" s="295"/>
      <c r="D90" s="295"/>
      <c r="E90" s="295"/>
    </row>
    <row r="91" spans="1:5" s="211" customFormat="1" ht="23.25">
      <c r="A91" s="296" t="s">
        <v>275</v>
      </c>
      <c r="B91" s="296"/>
      <c r="C91" s="296"/>
      <c r="D91" s="296"/>
      <c r="E91" s="296"/>
    </row>
    <row r="92" spans="1:5" s="211" customFormat="1" ht="23.25">
      <c r="A92" s="296" t="s">
        <v>276</v>
      </c>
      <c r="B92" s="296"/>
      <c r="C92" s="296"/>
      <c r="D92" s="296"/>
      <c r="E92" s="296"/>
    </row>
    <row r="94" spans="1:5" s="85" customFormat="1">
      <c r="A94" s="244" t="s">
        <v>0</v>
      </c>
      <c r="B94" s="244" t="s">
        <v>75</v>
      </c>
      <c r="C94" s="245" t="s">
        <v>2</v>
      </c>
      <c r="D94" s="245" t="s">
        <v>58</v>
      </c>
      <c r="E94" s="244" t="s">
        <v>26</v>
      </c>
    </row>
    <row r="95" spans="1:5" ht="82.5" customHeight="1">
      <c r="A95" s="32">
        <v>1</v>
      </c>
      <c r="B95" s="264" t="s">
        <v>321</v>
      </c>
      <c r="C95" s="71">
        <v>430000</v>
      </c>
      <c r="D95" s="246">
        <v>428000</v>
      </c>
      <c r="E95" s="265">
        <f t="shared" ref="E95:E101" si="1">C95-D95</f>
        <v>2000</v>
      </c>
    </row>
    <row r="96" spans="1:5" ht="80.25" customHeight="1">
      <c r="A96" s="32">
        <v>2</v>
      </c>
      <c r="B96" s="264" t="s">
        <v>322</v>
      </c>
      <c r="C96" s="71">
        <v>499000</v>
      </c>
      <c r="D96" s="246">
        <v>497000</v>
      </c>
      <c r="E96" s="265">
        <f t="shared" si="1"/>
        <v>2000</v>
      </c>
    </row>
    <row r="97" spans="1:5" ht="81">
      <c r="A97" s="32">
        <v>3</v>
      </c>
      <c r="B97" s="264" t="s">
        <v>323</v>
      </c>
      <c r="C97" s="71">
        <v>400000</v>
      </c>
      <c r="D97" s="246">
        <v>398000</v>
      </c>
      <c r="E97" s="265">
        <f t="shared" si="1"/>
        <v>2000</v>
      </c>
    </row>
    <row r="98" spans="1:5" ht="83.25" customHeight="1">
      <c r="A98" s="32">
        <v>4</v>
      </c>
      <c r="B98" s="264" t="s">
        <v>324</v>
      </c>
      <c r="C98" s="71">
        <v>500000</v>
      </c>
      <c r="D98" s="246">
        <v>498000</v>
      </c>
      <c r="E98" s="265">
        <f t="shared" si="1"/>
        <v>2000</v>
      </c>
    </row>
    <row r="99" spans="1:5" ht="123.75" customHeight="1">
      <c r="A99" s="32">
        <v>5</v>
      </c>
      <c r="B99" s="264" t="s">
        <v>325</v>
      </c>
      <c r="C99" s="71">
        <v>427000</v>
      </c>
      <c r="D99" s="246">
        <v>425000</v>
      </c>
      <c r="E99" s="265">
        <f t="shared" si="1"/>
        <v>2000</v>
      </c>
    </row>
    <row r="100" spans="1:5" ht="62.25" customHeight="1">
      <c r="A100" s="32">
        <v>6</v>
      </c>
      <c r="B100" s="264" t="s">
        <v>311</v>
      </c>
      <c r="C100" s="71">
        <v>458000</v>
      </c>
      <c r="D100" s="246">
        <v>456000</v>
      </c>
      <c r="E100" s="265">
        <f t="shared" si="1"/>
        <v>2000</v>
      </c>
    </row>
    <row r="101" spans="1:5" ht="60.75">
      <c r="A101" s="32">
        <v>7</v>
      </c>
      <c r="B101" s="264" t="s">
        <v>312</v>
      </c>
      <c r="C101" s="71">
        <v>400000</v>
      </c>
      <c r="D101" s="246">
        <v>398000</v>
      </c>
      <c r="E101" s="265">
        <f t="shared" si="1"/>
        <v>2000</v>
      </c>
    </row>
    <row r="102" spans="1:5">
      <c r="A102" s="59"/>
      <c r="B102" s="272"/>
      <c r="C102" s="73"/>
      <c r="D102" s="273"/>
      <c r="E102" s="274"/>
    </row>
    <row r="103" spans="1:5">
      <c r="A103" s="26"/>
      <c r="B103" s="275"/>
      <c r="C103" s="72"/>
      <c r="D103" s="276"/>
      <c r="E103" s="277"/>
    </row>
    <row r="104" spans="1:5" s="85" customFormat="1">
      <c r="A104" s="244" t="s">
        <v>0</v>
      </c>
      <c r="B104" s="244" t="s">
        <v>75</v>
      </c>
      <c r="C104" s="245" t="s">
        <v>2</v>
      </c>
      <c r="D104" s="245" t="s">
        <v>58</v>
      </c>
      <c r="E104" s="244" t="s">
        <v>26</v>
      </c>
    </row>
    <row r="105" spans="1:5" ht="60" customHeight="1">
      <c r="A105" s="32">
        <v>8</v>
      </c>
      <c r="B105" s="264" t="s">
        <v>313</v>
      </c>
      <c r="C105" s="71">
        <v>277000</v>
      </c>
      <c r="D105" s="246">
        <v>275000</v>
      </c>
      <c r="E105" s="265">
        <f t="shared" ref="E105:E110" si="2">C105-D105</f>
        <v>2000</v>
      </c>
    </row>
    <row r="106" spans="1:5" ht="81.75" customHeight="1">
      <c r="A106" s="32">
        <v>9</v>
      </c>
      <c r="B106" s="264" t="s">
        <v>326</v>
      </c>
      <c r="C106" s="71">
        <v>236000</v>
      </c>
      <c r="D106" s="246">
        <v>234000</v>
      </c>
      <c r="E106" s="265">
        <f t="shared" si="2"/>
        <v>2000</v>
      </c>
    </row>
    <row r="107" spans="1:5" ht="84" customHeight="1">
      <c r="A107" s="32">
        <v>10</v>
      </c>
      <c r="B107" s="264" t="s">
        <v>327</v>
      </c>
      <c r="C107" s="71">
        <v>478000</v>
      </c>
      <c r="D107" s="246">
        <v>476000</v>
      </c>
      <c r="E107" s="265">
        <f t="shared" si="2"/>
        <v>2000</v>
      </c>
    </row>
    <row r="108" spans="1:5" ht="81.75" customHeight="1">
      <c r="A108" s="32">
        <v>11</v>
      </c>
      <c r="B108" s="264" t="s">
        <v>328</v>
      </c>
      <c r="C108" s="71">
        <v>156000</v>
      </c>
      <c r="D108" s="246">
        <v>155000</v>
      </c>
      <c r="E108" s="265">
        <f t="shared" si="2"/>
        <v>1000</v>
      </c>
    </row>
    <row r="109" spans="1:5" ht="61.5" customHeight="1">
      <c r="A109" s="32">
        <v>12</v>
      </c>
      <c r="B109" s="264" t="s">
        <v>314</v>
      </c>
      <c r="C109" s="71">
        <v>94000</v>
      </c>
      <c r="D109" s="246">
        <v>93000</v>
      </c>
      <c r="E109" s="265">
        <f t="shared" si="2"/>
        <v>1000</v>
      </c>
    </row>
    <row r="110" spans="1:5" ht="62.25" customHeight="1">
      <c r="A110" s="32">
        <v>13</v>
      </c>
      <c r="B110" s="264" t="s">
        <v>329</v>
      </c>
      <c r="C110" s="71">
        <v>45000</v>
      </c>
      <c r="D110" s="246">
        <v>45000</v>
      </c>
      <c r="E110" s="265">
        <f t="shared" si="2"/>
        <v>0</v>
      </c>
    </row>
    <row r="111" spans="1:5" s="85" customFormat="1">
      <c r="A111" s="254"/>
      <c r="B111" s="244" t="s">
        <v>4</v>
      </c>
      <c r="C111" s="259">
        <f>SUM(C95:C110)</f>
        <v>4400000</v>
      </c>
      <c r="D111" s="259">
        <f>SUM(D95:D110)</f>
        <v>4378000</v>
      </c>
      <c r="E111" s="259">
        <f>SUM(E95:E110)</f>
        <v>22000</v>
      </c>
    </row>
  </sheetData>
  <mergeCells count="12">
    <mergeCell ref="A2:E2"/>
    <mergeCell ref="A90:E90"/>
    <mergeCell ref="A91:E91"/>
    <mergeCell ref="A92:E92"/>
    <mergeCell ref="A3:E3"/>
    <mergeCell ref="A14:D14"/>
    <mergeCell ref="A20:D20"/>
    <mergeCell ref="A5:D5"/>
    <mergeCell ref="A74:E74"/>
    <mergeCell ref="A75:E75"/>
    <mergeCell ref="A76:E76"/>
    <mergeCell ref="A50:E50"/>
  </mergeCells>
  <pageMargins left="1.1811023622047245" right="0.78740157480314965" top="1.1811023622047245" bottom="1.1811023622047245" header="0" footer="0"/>
  <pageSetup paperSize="9" scale="98" orientation="portrait" r:id="rId1"/>
  <headerFooter alignWithMargins="0"/>
  <ignoredErrors>
    <ignoredError sqref="D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A301"/>
  <sheetViews>
    <sheetView zoomScale="120" zoomScaleNormal="120" workbookViewId="0">
      <selection activeCell="B31" sqref="B31"/>
    </sheetView>
  </sheetViews>
  <sheetFormatPr defaultColWidth="5" defaultRowHeight="20.25"/>
  <cols>
    <col min="1" max="1" width="4.7109375" style="1" customWidth="1"/>
    <col min="2" max="2" width="37.42578125" style="1" customWidth="1"/>
    <col min="3" max="3" width="15.7109375" style="3" customWidth="1"/>
    <col min="4" max="4" width="15.7109375" style="117" customWidth="1"/>
    <col min="5" max="5" width="15.7109375" style="85" customWidth="1"/>
    <col min="6" max="7" width="5" style="1"/>
    <col min="8" max="8" width="6.28515625" style="1" bestFit="1" customWidth="1"/>
    <col min="9" max="16384" width="5" style="1"/>
  </cols>
  <sheetData>
    <row r="1" spans="1:235" s="5" customFormat="1" ht="44.25" customHeight="1">
      <c r="A1" s="300" t="s">
        <v>37</v>
      </c>
      <c r="B1" s="300"/>
      <c r="C1" s="300"/>
      <c r="D1" s="300"/>
      <c r="E1" s="300"/>
      <c r="F1" s="298"/>
      <c r="G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</row>
    <row r="2" spans="1:235" s="5" customFormat="1" ht="24.95" customHeight="1">
      <c r="A2" s="18" t="s">
        <v>39</v>
      </c>
      <c r="B2" s="267"/>
      <c r="C2" s="267"/>
      <c r="D2" s="266"/>
      <c r="E2" s="266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</row>
    <row r="3" spans="1:235" s="5" customFormat="1" ht="24.95" customHeight="1">
      <c r="A3" s="269" t="s">
        <v>0</v>
      </c>
      <c r="B3" s="269" t="s">
        <v>1</v>
      </c>
      <c r="C3" s="268" t="s">
        <v>2</v>
      </c>
      <c r="D3" s="104" t="s">
        <v>58</v>
      </c>
      <c r="E3" s="105" t="s">
        <v>26</v>
      </c>
    </row>
    <row r="4" spans="1:235" s="31" customFormat="1" ht="61.5" customHeight="1">
      <c r="A4" s="43">
        <v>1</v>
      </c>
      <c r="B4" s="93" t="s">
        <v>103</v>
      </c>
      <c r="C4" s="76"/>
      <c r="D4" s="134"/>
      <c r="E4" s="135"/>
    </row>
    <row r="5" spans="1:235" s="31" customFormat="1" ht="23.25" customHeight="1">
      <c r="A5" s="42"/>
      <c r="B5" s="94" t="s">
        <v>104</v>
      </c>
      <c r="C5" s="83">
        <v>3000</v>
      </c>
      <c r="D5" s="136">
        <v>3000</v>
      </c>
      <c r="E5" s="137">
        <f t="shared" ref="E5:E12" si="0">C5-D5</f>
        <v>0</v>
      </c>
    </row>
    <row r="6" spans="1:235" s="31" customFormat="1" ht="62.25" customHeight="1">
      <c r="A6" s="42"/>
      <c r="B6" s="94" t="s">
        <v>105</v>
      </c>
      <c r="C6" s="83">
        <v>3000</v>
      </c>
      <c r="D6" s="136">
        <v>3000</v>
      </c>
      <c r="E6" s="137">
        <f t="shared" si="0"/>
        <v>0</v>
      </c>
    </row>
    <row r="7" spans="1:235" s="31" customFormat="1" ht="40.5" customHeight="1">
      <c r="A7" s="42"/>
      <c r="B7" s="94" t="s">
        <v>106</v>
      </c>
      <c r="C7" s="83">
        <v>3000</v>
      </c>
      <c r="D7" s="136">
        <v>3000</v>
      </c>
      <c r="E7" s="137">
        <f t="shared" si="0"/>
        <v>0</v>
      </c>
    </row>
    <row r="8" spans="1:235" s="31" customFormat="1" ht="60.75" customHeight="1">
      <c r="A8" s="42"/>
      <c r="B8" s="94" t="s">
        <v>107</v>
      </c>
      <c r="C8" s="83">
        <v>3000</v>
      </c>
      <c r="D8" s="136">
        <v>0</v>
      </c>
      <c r="E8" s="137">
        <f t="shared" si="0"/>
        <v>3000</v>
      </c>
    </row>
    <row r="9" spans="1:235" s="31" customFormat="1" ht="63" customHeight="1">
      <c r="A9" s="42"/>
      <c r="B9" s="94" t="s">
        <v>108</v>
      </c>
      <c r="C9" s="83">
        <v>6000</v>
      </c>
      <c r="D9" s="136">
        <v>6000</v>
      </c>
      <c r="E9" s="137">
        <f t="shared" si="0"/>
        <v>0</v>
      </c>
    </row>
    <row r="10" spans="1:235" s="31" customFormat="1" ht="81.75" customHeight="1">
      <c r="A10" s="37"/>
      <c r="B10" s="95" t="s">
        <v>109</v>
      </c>
      <c r="C10" s="131">
        <v>5000</v>
      </c>
      <c r="D10" s="138">
        <v>5000</v>
      </c>
      <c r="E10" s="139">
        <f t="shared" si="0"/>
        <v>0</v>
      </c>
    </row>
    <row r="11" spans="1:235" s="31" customFormat="1" ht="81" customHeight="1">
      <c r="A11" s="50">
        <v>2</v>
      </c>
      <c r="B11" s="130" t="s">
        <v>110</v>
      </c>
      <c r="C11" s="132">
        <v>15000</v>
      </c>
      <c r="D11" s="136">
        <v>15000</v>
      </c>
      <c r="E11" s="140">
        <f t="shared" si="0"/>
        <v>0</v>
      </c>
    </row>
    <row r="12" spans="1:235" s="31" customFormat="1" ht="102.75" customHeight="1">
      <c r="A12" s="25">
        <v>3</v>
      </c>
      <c r="B12" s="58" t="s">
        <v>111</v>
      </c>
      <c r="C12" s="133">
        <v>15000</v>
      </c>
      <c r="D12" s="126">
        <v>15000</v>
      </c>
      <c r="E12" s="141">
        <f t="shared" si="0"/>
        <v>0</v>
      </c>
    </row>
    <row r="13" spans="1:235" s="31" customFormat="1" ht="21.95" customHeight="1">
      <c r="A13" s="26"/>
      <c r="B13" s="278"/>
      <c r="C13" s="132"/>
      <c r="D13" s="279"/>
      <c r="E13" s="280"/>
    </row>
    <row r="14" spans="1:235" s="31" customFormat="1" ht="21.95" customHeight="1">
      <c r="A14" s="26"/>
      <c r="B14" s="278"/>
      <c r="C14" s="132"/>
      <c r="D14" s="279"/>
      <c r="E14" s="280"/>
    </row>
    <row r="15" spans="1:235" s="31" customFormat="1" ht="21.95" customHeight="1">
      <c r="A15" s="26"/>
      <c r="B15" s="278"/>
      <c r="C15" s="132"/>
      <c r="D15" s="279"/>
      <c r="E15" s="280"/>
    </row>
    <row r="16" spans="1:235" s="5" customFormat="1" ht="24.95" customHeight="1">
      <c r="A16" s="269" t="s">
        <v>0</v>
      </c>
      <c r="B16" s="269" t="s">
        <v>1</v>
      </c>
      <c r="C16" s="268" t="s">
        <v>2</v>
      </c>
      <c r="D16" s="104" t="s">
        <v>58</v>
      </c>
      <c r="E16" s="105" t="s">
        <v>26</v>
      </c>
    </row>
    <row r="17" spans="1:235" s="31" customFormat="1" ht="143.25" customHeight="1">
      <c r="A17" s="43">
        <v>4</v>
      </c>
      <c r="B17" s="58" t="s">
        <v>112</v>
      </c>
      <c r="C17" s="76">
        <v>50000</v>
      </c>
      <c r="D17" s="134">
        <v>0</v>
      </c>
      <c r="E17" s="135">
        <f>C17-D17</f>
        <v>50000</v>
      </c>
    </row>
    <row r="18" spans="1:235" s="22" customFormat="1" ht="24.95" customHeight="1">
      <c r="A18" s="269"/>
      <c r="B18" s="269" t="s">
        <v>4</v>
      </c>
      <c r="C18" s="67">
        <f>SUM(C4:C17)</f>
        <v>103000</v>
      </c>
      <c r="D18" s="127">
        <f>SUM(D4:D17)</f>
        <v>50000</v>
      </c>
      <c r="E18" s="127">
        <f>SUM(E4:E17)</f>
        <v>53000</v>
      </c>
    </row>
    <row r="19" spans="1:235" s="22" customFormat="1" ht="24.95" customHeight="1">
      <c r="A19" s="29"/>
      <c r="B19" s="29"/>
      <c r="D19" s="142"/>
      <c r="E19" s="143"/>
    </row>
    <row r="20" spans="1:235" s="5" customFormat="1" ht="44.25" customHeight="1">
      <c r="A20" s="301" t="s">
        <v>37</v>
      </c>
      <c r="B20" s="301"/>
      <c r="C20" s="301"/>
      <c r="D20" s="301"/>
      <c r="E20" s="301"/>
      <c r="F20" s="298"/>
      <c r="G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  <c r="BS20" s="298"/>
      <c r="BT20" s="298"/>
      <c r="BU20" s="298"/>
      <c r="BV20" s="298"/>
      <c r="BW20" s="298"/>
      <c r="BX20" s="298"/>
      <c r="BY20" s="298"/>
      <c r="BZ20" s="298"/>
      <c r="CA20" s="298"/>
      <c r="CB20" s="298"/>
      <c r="CC20" s="298"/>
      <c r="CD20" s="298"/>
      <c r="CE20" s="298"/>
      <c r="CF20" s="298"/>
      <c r="CG20" s="298"/>
      <c r="CH20" s="298"/>
      <c r="CI20" s="298"/>
      <c r="CJ20" s="298"/>
      <c r="CK20" s="298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8"/>
      <c r="CW20" s="298"/>
      <c r="CX20" s="298"/>
      <c r="CY20" s="298"/>
      <c r="CZ20" s="298"/>
      <c r="DA20" s="298"/>
      <c r="DB20" s="298"/>
      <c r="DC20" s="298"/>
      <c r="DD20" s="298"/>
      <c r="DE20" s="298"/>
      <c r="DF20" s="298"/>
      <c r="DG20" s="298"/>
      <c r="DH20" s="298"/>
      <c r="DI20" s="298"/>
      <c r="DJ20" s="298"/>
      <c r="DK20" s="298"/>
      <c r="DL20" s="298"/>
      <c r="DM20" s="298"/>
      <c r="DN20" s="298"/>
      <c r="DO20" s="298"/>
      <c r="DP20" s="298"/>
      <c r="DQ20" s="298"/>
      <c r="DR20" s="298"/>
      <c r="DS20" s="298"/>
      <c r="DT20" s="298"/>
      <c r="DU20" s="298"/>
      <c r="DV20" s="298"/>
      <c r="DW20" s="298"/>
      <c r="DX20" s="298"/>
      <c r="DY20" s="298"/>
      <c r="DZ20" s="298"/>
      <c r="EA20" s="298"/>
      <c r="EB20" s="298"/>
      <c r="EC20" s="298"/>
      <c r="ED20" s="298"/>
      <c r="EE20" s="298"/>
      <c r="EF20" s="298"/>
      <c r="EG20" s="298"/>
      <c r="EH20" s="298"/>
      <c r="EI20" s="298"/>
      <c r="EJ20" s="298"/>
      <c r="EK20" s="298"/>
      <c r="EL20" s="298"/>
      <c r="EM20" s="298"/>
      <c r="EN20" s="298"/>
      <c r="EO20" s="298"/>
      <c r="EP20" s="298"/>
      <c r="EQ20" s="298"/>
      <c r="ER20" s="298"/>
      <c r="ES20" s="298"/>
      <c r="ET20" s="298"/>
      <c r="EU20" s="298"/>
      <c r="EV20" s="298"/>
      <c r="EW20" s="298"/>
      <c r="EX20" s="298"/>
      <c r="EY20" s="298"/>
      <c r="EZ20" s="298"/>
      <c r="FA20" s="298"/>
      <c r="FB20" s="298"/>
      <c r="FC20" s="298"/>
      <c r="FD20" s="298"/>
      <c r="FE20" s="298"/>
      <c r="FF20" s="298"/>
      <c r="FG20" s="298"/>
      <c r="FH20" s="298"/>
      <c r="FI20" s="298"/>
      <c r="FJ20" s="298"/>
      <c r="FK20" s="298"/>
      <c r="FL20" s="298"/>
      <c r="FM20" s="298"/>
      <c r="FN20" s="298"/>
      <c r="FO20" s="298"/>
      <c r="FP20" s="298"/>
      <c r="FQ20" s="298"/>
      <c r="FR20" s="298"/>
      <c r="FS20" s="298"/>
      <c r="FT20" s="298"/>
      <c r="FU20" s="298"/>
      <c r="FV20" s="298"/>
      <c r="FW20" s="298"/>
      <c r="FX20" s="298"/>
      <c r="FY20" s="298"/>
      <c r="FZ20" s="298"/>
      <c r="GA20" s="298"/>
      <c r="GB20" s="298"/>
      <c r="GC20" s="298"/>
      <c r="GD20" s="298"/>
      <c r="GE20" s="298"/>
      <c r="GF20" s="298"/>
      <c r="GG20" s="298"/>
      <c r="GH20" s="298"/>
      <c r="GI20" s="298"/>
      <c r="GJ20" s="298"/>
      <c r="GK20" s="298"/>
      <c r="GL20" s="298"/>
      <c r="GM20" s="298"/>
      <c r="GN20" s="298"/>
      <c r="GO20" s="298"/>
      <c r="GP20" s="298"/>
      <c r="GQ20" s="298"/>
      <c r="GR20" s="298"/>
      <c r="GS20" s="298"/>
      <c r="GT20" s="298"/>
      <c r="GU20" s="298"/>
      <c r="GV20" s="298"/>
      <c r="GW20" s="298"/>
      <c r="GX20" s="298"/>
      <c r="GY20" s="298"/>
      <c r="GZ20" s="298"/>
      <c r="HA20" s="298"/>
      <c r="HB20" s="298"/>
      <c r="HC20" s="298"/>
      <c r="HD20" s="298"/>
      <c r="HE20" s="298"/>
      <c r="HF20" s="298"/>
      <c r="HG20" s="298"/>
      <c r="HH20" s="298"/>
      <c r="HI20" s="298"/>
      <c r="HJ20" s="298"/>
      <c r="HK20" s="298"/>
      <c r="HL20" s="298"/>
      <c r="HM20" s="298"/>
      <c r="HN20" s="298"/>
      <c r="HO20" s="298"/>
      <c r="HP20" s="298"/>
      <c r="HQ20" s="298"/>
      <c r="HR20" s="298"/>
      <c r="HS20" s="298"/>
      <c r="HT20" s="298"/>
      <c r="HU20" s="298"/>
      <c r="HV20" s="298"/>
      <c r="HW20" s="298"/>
      <c r="HX20" s="298"/>
      <c r="HY20" s="298"/>
      <c r="HZ20" s="298"/>
      <c r="IA20" s="298"/>
    </row>
    <row r="21" spans="1:235" s="5" customFormat="1" ht="24.95" customHeight="1">
      <c r="A21" s="115" t="s">
        <v>77</v>
      </c>
      <c r="B21" s="266"/>
      <c r="C21" s="266"/>
      <c r="D21" s="266"/>
      <c r="E21" s="266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  <c r="AP21" s="267"/>
      <c r="AQ21" s="267"/>
      <c r="AR21" s="267"/>
      <c r="AS21" s="267"/>
      <c r="AT21" s="267"/>
      <c r="AU21" s="267"/>
      <c r="AV21" s="267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7"/>
      <c r="BH21" s="267"/>
      <c r="BI21" s="267"/>
      <c r="BJ21" s="267"/>
      <c r="BK21" s="267"/>
      <c r="BL21" s="267"/>
      <c r="BM21" s="267"/>
      <c r="BN21" s="267"/>
      <c r="BO21" s="267"/>
      <c r="BP21" s="267"/>
      <c r="BQ21" s="267"/>
      <c r="BR21" s="267"/>
      <c r="BS21" s="267"/>
      <c r="BT21" s="267"/>
      <c r="BU21" s="267"/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7"/>
      <c r="CH21" s="267"/>
      <c r="CI21" s="267"/>
      <c r="CJ21" s="267"/>
      <c r="CK21" s="267"/>
      <c r="CL21" s="267"/>
      <c r="CM21" s="267"/>
      <c r="CN21" s="267"/>
      <c r="CO21" s="267"/>
      <c r="CP21" s="267"/>
      <c r="CQ21" s="267"/>
      <c r="CR21" s="267"/>
      <c r="CS21" s="267"/>
      <c r="CT21" s="267"/>
      <c r="CU21" s="267"/>
      <c r="CV21" s="267"/>
      <c r="CW21" s="267"/>
      <c r="CX21" s="267"/>
      <c r="CY21" s="267"/>
      <c r="CZ21" s="267"/>
      <c r="DA21" s="267"/>
      <c r="DB21" s="267"/>
      <c r="DC21" s="267"/>
      <c r="DD21" s="267"/>
      <c r="DE21" s="267"/>
      <c r="DF21" s="267"/>
      <c r="DG21" s="267"/>
      <c r="DH21" s="267"/>
      <c r="DI21" s="267"/>
      <c r="DJ21" s="267"/>
      <c r="DK21" s="267"/>
      <c r="DL21" s="267"/>
      <c r="DM21" s="267"/>
      <c r="DN21" s="267"/>
      <c r="DO21" s="267"/>
      <c r="DP21" s="267"/>
      <c r="DQ21" s="267"/>
      <c r="DR21" s="267"/>
      <c r="DS21" s="267"/>
      <c r="DT21" s="267"/>
      <c r="DU21" s="267"/>
      <c r="DV21" s="267"/>
      <c r="DW21" s="267"/>
      <c r="DX21" s="267"/>
      <c r="DY21" s="267"/>
      <c r="DZ21" s="267"/>
      <c r="EA21" s="267"/>
      <c r="EB21" s="267"/>
      <c r="EC21" s="267"/>
      <c r="ED21" s="267"/>
      <c r="EE21" s="267"/>
      <c r="EF21" s="267"/>
      <c r="EG21" s="267"/>
      <c r="EH21" s="267"/>
      <c r="EI21" s="267"/>
      <c r="EJ21" s="267"/>
      <c r="EK21" s="267"/>
      <c r="EL21" s="267"/>
      <c r="EM21" s="267"/>
      <c r="EN21" s="267"/>
      <c r="EO21" s="267"/>
      <c r="EP21" s="267"/>
      <c r="EQ21" s="267"/>
      <c r="ER21" s="267"/>
      <c r="ES21" s="267"/>
      <c r="ET21" s="267"/>
      <c r="EU21" s="267"/>
      <c r="EV21" s="267"/>
      <c r="EW21" s="267"/>
      <c r="EX21" s="267"/>
      <c r="EY21" s="267"/>
      <c r="EZ21" s="267"/>
      <c r="FA21" s="267"/>
      <c r="FB21" s="267"/>
      <c r="FC21" s="267"/>
      <c r="FD21" s="267"/>
      <c r="FE21" s="267"/>
      <c r="FF21" s="267"/>
      <c r="FG21" s="267"/>
      <c r="FH21" s="267"/>
      <c r="FI21" s="267"/>
      <c r="FJ21" s="267"/>
      <c r="FK21" s="267"/>
      <c r="FL21" s="267"/>
      <c r="FM21" s="267"/>
      <c r="FN21" s="267"/>
      <c r="FO21" s="267"/>
      <c r="FP21" s="267"/>
      <c r="FQ21" s="267"/>
      <c r="FR21" s="267"/>
      <c r="FS21" s="267"/>
      <c r="FT21" s="267"/>
      <c r="FU21" s="267"/>
      <c r="FV21" s="267"/>
      <c r="FW21" s="267"/>
      <c r="FX21" s="267"/>
      <c r="FY21" s="267"/>
      <c r="FZ21" s="267"/>
      <c r="GA21" s="267"/>
      <c r="GB21" s="267"/>
      <c r="GC21" s="267"/>
      <c r="GD21" s="267"/>
      <c r="GE21" s="267"/>
      <c r="GF21" s="267"/>
      <c r="GG21" s="267"/>
      <c r="GH21" s="267"/>
      <c r="GI21" s="267"/>
      <c r="GJ21" s="267"/>
      <c r="GK21" s="267"/>
      <c r="GL21" s="267"/>
      <c r="GM21" s="267"/>
      <c r="GN21" s="267"/>
      <c r="GO21" s="267"/>
      <c r="GP21" s="267"/>
      <c r="GQ21" s="267"/>
      <c r="GR21" s="267"/>
      <c r="GS21" s="267"/>
      <c r="GT21" s="267"/>
      <c r="GU21" s="267"/>
      <c r="GV21" s="267"/>
      <c r="GW21" s="267"/>
      <c r="GX21" s="267"/>
      <c r="GY21" s="267"/>
      <c r="GZ21" s="267"/>
      <c r="HA21" s="267"/>
      <c r="HB21" s="267"/>
      <c r="HC21" s="267"/>
      <c r="HD21" s="267"/>
      <c r="HE21" s="267"/>
      <c r="HF21" s="267"/>
      <c r="HG21" s="267"/>
      <c r="HH21" s="267"/>
      <c r="HI21" s="267"/>
      <c r="HJ21" s="267"/>
      <c r="HK21" s="267"/>
      <c r="HL21" s="267"/>
      <c r="HM21" s="267"/>
      <c r="HN21" s="267"/>
      <c r="HO21" s="267"/>
      <c r="HP21" s="267"/>
      <c r="HQ21" s="267"/>
      <c r="HR21" s="267"/>
      <c r="HS21" s="267"/>
      <c r="HT21" s="267"/>
      <c r="HU21" s="267"/>
      <c r="HV21" s="267"/>
      <c r="HW21" s="267"/>
      <c r="HX21" s="267"/>
      <c r="HY21" s="267"/>
      <c r="HZ21" s="267"/>
      <c r="IA21" s="267"/>
    </row>
    <row r="22" spans="1:235" s="5" customFormat="1" ht="24.95" customHeight="1">
      <c r="A22" s="105" t="s">
        <v>0</v>
      </c>
      <c r="B22" s="105" t="s">
        <v>1</v>
      </c>
      <c r="C22" s="103" t="s">
        <v>2</v>
      </c>
      <c r="D22" s="104" t="s">
        <v>58</v>
      </c>
      <c r="E22" s="105" t="s">
        <v>26</v>
      </c>
    </row>
    <row r="23" spans="1:235" s="12" customFormat="1" ht="39.75" customHeight="1">
      <c r="A23" s="148">
        <v>1</v>
      </c>
      <c r="B23" s="97" t="s">
        <v>62</v>
      </c>
      <c r="C23" s="74">
        <v>35000</v>
      </c>
      <c r="D23" s="74">
        <v>33350</v>
      </c>
      <c r="E23" s="149">
        <f>C23-D23</f>
        <v>1650</v>
      </c>
    </row>
    <row r="24" spans="1:235" s="12" customFormat="1" ht="41.25" customHeight="1">
      <c r="A24" s="150">
        <v>2</v>
      </c>
      <c r="B24" s="151" t="s">
        <v>113</v>
      </c>
      <c r="C24" s="74">
        <v>30000</v>
      </c>
      <c r="D24" s="74">
        <v>29985</v>
      </c>
      <c r="E24" s="149">
        <f>C24-D24</f>
        <v>15</v>
      </c>
    </row>
    <row r="25" spans="1:235" s="12" customFormat="1" ht="41.25" customHeight="1">
      <c r="A25" s="152">
        <v>3</v>
      </c>
      <c r="B25" s="153" t="s">
        <v>114</v>
      </c>
      <c r="C25" s="166"/>
      <c r="D25" s="167"/>
      <c r="E25" s="156"/>
    </row>
    <row r="26" spans="1:235" s="31" customFormat="1" ht="21.95" customHeight="1">
      <c r="A26" s="157"/>
      <c r="B26" s="146" t="s">
        <v>256</v>
      </c>
      <c r="C26" s="119">
        <v>30000</v>
      </c>
      <c r="D26" s="120">
        <v>0</v>
      </c>
      <c r="E26" s="120">
        <f>C26-C27</f>
        <v>0</v>
      </c>
      <c r="F26" s="102"/>
    </row>
    <row r="27" spans="1:235" s="31" customFormat="1" ht="21.95" customHeight="1">
      <c r="A27" s="148"/>
      <c r="B27" s="147" t="s">
        <v>258</v>
      </c>
      <c r="C27" s="121">
        <v>30000</v>
      </c>
      <c r="D27" s="122"/>
      <c r="E27" s="122"/>
      <c r="F27" s="102"/>
    </row>
    <row r="28" spans="1:235" s="12" customFormat="1" ht="39.75" customHeight="1">
      <c r="A28" s="158">
        <v>4</v>
      </c>
      <c r="B28" s="159" t="s">
        <v>40</v>
      </c>
      <c r="C28" s="168"/>
      <c r="D28" s="169"/>
      <c r="E28" s="162"/>
    </row>
    <row r="29" spans="1:235" s="31" customFormat="1" ht="21.95" customHeight="1">
      <c r="A29" s="157"/>
      <c r="B29" s="146" t="s">
        <v>256</v>
      </c>
      <c r="C29" s="168">
        <v>710500</v>
      </c>
      <c r="D29" s="120">
        <v>698200</v>
      </c>
      <c r="E29" s="120">
        <f>C29-D29-C30</f>
        <v>0</v>
      </c>
      <c r="F29" s="102"/>
    </row>
    <row r="30" spans="1:235" s="31" customFormat="1" ht="21.95" customHeight="1">
      <c r="A30" s="148"/>
      <c r="B30" s="147" t="s">
        <v>258</v>
      </c>
      <c r="C30" s="121">
        <v>12300</v>
      </c>
      <c r="D30" s="122"/>
      <c r="E30" s="122"/>
      <c r="F30" s="102"/>
    </row>
    <row r="31" spans="1:235" s="12" customFormat="1" ht="42.75" customHeight="1">
      <c r="A31" s="158">
        <v>5</v>
      </c>
      <c r="B31" s="163" t="s">
        <v>115</v>
      </c>
      <c r="C31" s="168"/>
      <c r="D31" s="169"/>
      <c r="E31" s="162"/>
    </row>
    <row r="32" spans="1:235" s="31" customFormat="1" ht="21.95" customHeight="1">
      <c r="A32" s="157"/>
      <c r="B32" s="146" t="s">
        <v>256</v>
      </c>
      <c r="C32" s="168">
        <v>580000</v>
      </c>
      <c r="D32" s="120">
        <v>552000</v>
      </c>
      <c r="E32" s="120">
        <f>C32-D32-C33</f>
        <v>0</v>
      </c>
      <c r="F32" s="102"/>
    </row>
    <row r="33" spans="1:6" s="31" customFormat="1" ht="21.95" customHeight="1">
      <c r="A33" s="148"/>
      <c r="B33" s="147" t="s">
        <v>258</v>
      </c>
      <c r="C33" s="121">
        <v>28000</v>
      </c>
      <c r="D33" s="122"/>
      <c r="E33" s="122"/>
      <c r="F33" s="102"/>
    </row>
    <row r="34" spans="1:6" s="31" customFormat="1" ht="21.95" customHeight="1">
      <c r="A34" s="180"/>
      <c r="B34" s="283"/>
      <c r="C34" s="169"/>
      <c r="D34" s="281"/>
      <c r="E34" s="281"/>
      <c r="F34" s="102"/>
    </row>
    <row r="35" spans="1:6" s="31" customFormat="1" ht="21.95" customHeight="1">
      <c r="A35" s="180"/>
      <c r="B35" s="283"/>
      <c r="C35" s="169"/>
      <c r="D35" s="281"/>
      <c r="E35" s="281"/>
      <c r="F35" s="102"/>
    </row>
    <row r="36" spans="1:6" s="31" customFormat="1" ht="21.95" customHeight="1">
      <c r="A36" s="180"/>
      <c r="B36" s="283"/>
      <c r="C36" s="169"/>
      <c r="D36" s="281"/>
      <c r="E36" s="281"/>
      <c r="F36" s="102"/>
    </row>
    <row r="37" spans="1:6" s="5" customFormat="1" ht="24.95" customHeight="1">
      <c r="A37" s="105" t="s">
        <v>0</v>
      </c>
      <c r="B37" s="105" t="s">
        <v>1</v>
      </c>
      <c r="C37" s="103" t="s">
        <v>2</v>
      </c>
      <c r="D37" s="104" t="s">
        <v>58</v>
      </c>
      <c r="E37" s="105" t="s">
        <v>26</v>
      </c>
    </row>
    <row r="38" spans="1:6" s="12" customFormat="1" ht="42.75" customHeight="1">
      <c r="A38" s="158">
        <v>6</v>
      </c>
      <c r="B38" s="282" t="s">
        <v>116</v>
      </c>
      <c r="C38" s="168"/>
      <c r="D38" s="169"/>
      <c r="E38" s="162"/>
    </row>
    <row r="39" spans="1:6" s="31" customFormat="1" ht="21.95" customHeight="1">
      <c r="A39" s="157"/>
      <c r="B39" s="146" t="s">
        <v>256</v>
      </c>
      <c r="C39" s="168">
        <v>260000</v>
      </c>
      <c r="D39" s="120">
        <v>241760</v>
      </c>
      <c r="E39" s="120">
        <f>C39-D39-C40</f>
        <v>0</v>
      </c>
      <c r="F39" s="102"/>
    </row>
    <row r="40" spans="1:6" s="31" customFormat="1" ht="21.95" customHeight="1">
      <c r="A40" s="148"/>
      <c r="B40" s="147" t="s">
        <v>258</v>
      </c>
      <c r="C40" s="121">
        <v>18240</v>
      </c>
      <c r="D40" s="122"/>
      <c r="E40" s="122"/>
      <c r="F40" s="102"/>
    </row>
    <row r="41" spans="1:6" s="12" customFormat="1" ht="42" customHeight="1">
      <c r="A41" s="158">
        <v>7</v>
      </c>
      <c r="B41" s="163" t="s">
        <v>117</v>
      </c>
      <c r="C41" s="170"/>
      <c r="D41" s="171"/>
      <c r="E41" s="164"/>
    </row>
    <row r="42" spans="1:6" s="31" customFormat="1" ht="21.95" customHeight="1">
      <c r="A42" s="157"/>
      <c r="B42" s="146" t="s">
        <v>256</v>
      </c>
      <c r="C42" s="168">
        <v>180000</v>
      </c>
      <c r="D42" s="120">
        <v>142000</v>
      </c>
      <c r="E42" s="120">
        <f>C42-D42-C43</f>
        <v>0</v>
      </c>
      <c r="F42" s="102"/>
    </row>
    <row r="43" spans="1:6" s="31" customFormat="1" ht="21.95" customHeight="1">
      <c r="A43" s="148"/>
      <c r="B43" s="147" t="s">
        <v>258</v>
      </c>
      <c r="C43" s="121">
        <v>38000</v>
      </c>
      <c r="D43" s="122"/>
      <c r="E43" s="122"/>
      <c r="F43" s="102"/>
    </row>
    <row r="44" spans="1:6" s="12" customFormat="1" ht="42.75" customHeight="1">
      <c r="A44" s="158">
        <v>8</v>
      </c>
      <c r="B44" s="163" t="s">
        <v>118</v>
      </c>
      <c r="C44" s="170"/>
      <c r="D44" s="171"/>
      <c r="E44" s="164"/>
    </row>
    <row r="45" spans="1:6" s="31" customFormat="1" ht="21.95" customHeight="1">
      <c r="A45" s="157"/>
      <c r="B45" s="146" t="s">
        <v>256</v>
      </c>
      <c r="C45" s="168">
        <v>180000</v>
      </c>
      <c r="D45" s="120">
        <v>144000</v>
      </c>
      <c r="E45" s="120">
        <f>C45-D45-C46</f>
        <v>0</v>
      </c>
      <c r="F45" s="102"/>
    </row>
    <row r="46" spans="1:6" s="31" customFormat="1" ht="21.95" customHeight="1">
      <c r="A46" s="148"/>
      <c r="B46" s="147" t="s">
        <v>258</v>
      </c>
      <c r="C46" s="121">
        <v>36000</v>
      </c>
      <c r="D46" s="122"/>
      <c r="E46" s="122"/>
      <c r="F46" s="102"/>
    </row>
    <row r="47" spans="1:6" s="12" customFormat="1" ht="62.25" customHeight="1">
      <c r="A47" s="158">
        <v>9</v>
      </c>
      <c r="B47" s="163" t="s">
        <v>119</v>
      </c>
      <c r="C47" s="170"/>
      <c r="D47" s="171"/>
      <c r="E47" s="164"/>
    </row>
    <row r="48" spans="1:6" s="31" customFormat="1" ht="21.95" customHeight="1">
      <c r="A48" s="157"/>
      <c r="B48" s="146" t="s">
        <v>256</v>
      </c>
      <c r="C48" s="168">
        <v>400000</v>
      </c>
      <c r="D48" s="120">
        <v>342000</v>
      </c>
      <c r="E48" s="120">
        <f>C48-D48-C49</f>
        <v>0</v>
      </c>
      <c r="F48" s="102"/>
    </row>
    <row r="49" spans="1:235" s="31" customFormat="1" ht="21.95" customHeight="1">
      <c r="A49" s="148"/>
      <c r="B49" s="147" t="s">
        <v>258</v>
      </c>
      <c r="C49" s="121">
        <v>58000</v>
      </c>
      <c r="D49" s="122"/>
      <c r="E49" s="122"/>
      <c r="F49" s="102"/>
    </row>
    <row r="50" spans="1:235" s="12" customFormat="1" ht="44.25" customHeight="1">
      <c r="A50" s="158">
        <v>10</v>
      </c>
      <c r="B50" s="163" t="s">
        <v>120</v>
      </c>
      <c r="C50" s="168"/>
      <c r="D50" s="169"/>
      <c r="E50" s="162"/>
    </row>
    <row r="51" spans="1:235" s="31" customFormat="1" ht="21.95" customHeight="1">
      <c r="A51" s="157"/>
      <c r="B51" s="146" t="s">
        <v>256</v>
      </c>
      <c r="C51" s="168">
        <v>280000</v>
      </c>
      <c r="D51" s="120">
        <v>244000</v>
      </c>
      <c r="E51" s="120">
        <f>C51-D51-C52</f>
        <v>0</v>
      </c>
      <c r="F51" s="102"/>
    </row>
    <row r="52" spans="1:235" s="31" customFormat="1" ht="21.95" customHeight="1">
      <c r="A52" s="148"/>
      <c r="B52" s="147" t="s">
        <v>258</v>
      </c>
      <c r="C52" s="121">
        <v>36000</v>
      </c>
      <c r="D52" s="122"/>
      <c r="E52" s="122"/>
      <c r="F52" s="102"/>
    </row>
    <row r="53" spans="1:235" s="12" customFormat="1" ht="62.25" customHeight="1">
      <c r="A53" s="158">
        <v>11</v>
      </c>
      <c r="B53" s="159" t="s">
        <v>121</v>
      </c>
      <c r="C53" s="168">
        <v>20000</v>
      </c>
      <c r="D53" s="169">
        <v>20000</v>
      </c>
      <c r="E53" s="162">
        <f>C53-D53</f>
        <v>0</v>
      </c>
    </row>
    <row r="54" spans="1:235" s="12" customFormat="1" ht="42" customHeight="1">
      <c r="A54" s="150">
        <v>12</v>
      </c>
      <c r="B54" s="97" t="s">
        <v>122</v>
      </c>
      <c r="C54" s="74">
        <v>10000</v>
      </c>
      <c r="D54" s="74">
        <v>10000</v>
      </c>
      <c r="E54" s="149">
        <f>C54-D54</f>
        <v>0</v>
      </c>
    </row>
    <row r="55" spans="1:235" s="12" customFormat="1" ht="42" customHeight="1">
      <c r="A55" s="150">
        <v>13</v>
      </c>
      <c r="B55" s="97" t="s">
        <v>60</v>
      </c>
      <c r="C55" s="74">
        <v>10000</v>
      </c>
      <c r="D55" s="74">
        <v>10000</v>
      </c>
      <c r="E55" s="149">
        <f>C55-D55</f>
        <v>0</v>
      </c>
    </row>
    <row r="56" spans="1:235" s="12" customFormat="1" ht="80.25" customHeight="1">
      <c r="A56" s="150">
        <v>14</v>
      </c>
      <c r="B56" s="97" t="s">
        <v>123</v>
      </c>
      <c r="C56" s="74">
        <v>10000</v>
      </c>
      <c r="D56" s="74">
        <v>10000</v>
      </c>
      <c r="E56" s="149">
        <f>C56-D56</f>
        <v>0</v>
      </c>
    </row>
    <row r="57" spans="1:235" s="12" customFormat="1" ht="21.95" customHeight="1">
      <c r="A57" s="180"/>
      <c r="B57" s="284"/>
      <c r="C57" s="169"/>
      <c r="D57" s="169"/>
      <c r="E57" s="182"/>
    </row>
    <row r="58" spans="1:235" s="5" customFormat="1" ht="24.95" customHeight="1">
      <c r="A58" s="105" t="s">
        <v>0</v>
      </c>
      <c r="B58" s="105" t="s">
        <v>1</v>
      </c>
      <c r="C58" s="103" t="s">
        <v>2</v>
      </c>
      <c r="D58" s="104" t="s">
        <v>58</v>
      </c>
      <c r="E58" s="105" t="s">
        <v>26</v>
      </c>
    </row>
    <row r="59" spans="1:235" s="12" customFormat="1" ht="42" customHeight="1">
      <c r="A59" s="152">
        <v>15</v>
      </c>
      <c r="B59" s="97" t="s">
        <v>61</v>
      </c>
      <c r="C59" s="166">
        <v>10000</v>
      </c>
      <c r="D59" s="166">
        <v>10000</v>
      </c>
      <c r="E59" s="156">
        <f>C59-D59</f>
        <v>0</v>
      </c>
    </row>
    <row r="60" spans="1:235" s="22" customFormat="1" ht="24.95" customHeight="1">
      <c r="A60" s="105"/>
      <c r="B60" s="105" t="s">
        <v>4</v>
      </c>
      <c r="C60" s="127">
        <f>SUM(C23,C24,C29,C32,C39,C42,C45,C48,C51,C53,C54,C55,C56,C59)-SUM(C30,C33,C40,C43,C46,C49,C52)</f>
        <v>2488960</v>
      </c>
      <c r="D60" s="127">
        <f>SUM(D23:D59)</f>
        <v>2487295</v>
      </c>
      <c r="E60" s="128">
        <f>SUM(E23:E59)</f>
        <v>1665</v>
      </c>
    </row>
    <row r="61" spans="1:235" s="22" customFormat="1" ht="24.95" customHeight="1">
      <c r="A61" s="29"/>
      <c r="B61" s="29"/>
      <c r="C61" s="30"/>
      <c r="D61" s="142"/>
      <c r="E61" s="143"/>
    </row>
    <row r="62" spans="1:235" s="5" customFormat="1" ht="44.25" customHeight="1">
      <c r="A62" s="300" t="s">
        <v>37</v>
      </c>
      <c r="B62" s="300"/>
      <c r="C62" s="300"/>
      <c r="D62" s="300"/>
      <c r="E62" s="300"/>
      <c r="F62" s="298"/>
      <c r="G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298"/>
      <c r="BA62" s="298"/>
      <c r="BB62" s="298"/>
      <c r="BC62" s="298"/>
      <c r="BD62" s="298"/>
      <c r="BE62" s="298"/>
      <c r="BF62" s="298"/>
      <c r="BG62" s="298"/>
      <c r="BH62" s="298"/>
      <c r="BI62" s="298"/>
      <c r="BJ62" s="298"/>
      <c r="BK62" s="298"/>
      <c r="BL62" s="298"/>
      <c r="BM62" s="298"/>
      <c r="BN62" s="298"/>
      <c r="BO62" s="298"/>
      <c r="BP62" s="298"/>
      <c r="BQ62" s="298"/>
      <c r="BR62" s="298"/>
      <c r="BS62" s="298"/>
      <c r="BT62" s="298"/>
      <c r="BU62" s="298"/>
      <c r="BV62" s="298"/>
      <c r="BW62" s="298"/>
      <c r="BX62" s="298"/>
      <c r="BY62" s="298"/>
      <c r="BZ62" s="298"/>
      <c r="CA62" s="298"/>
      <c r="CB62" s="298"/>
      <c r="CC62" s="298"/>
      <c r="CD62" s="298"/>
      <c r="CE62" s="298"/>
      <c r="CF62" s="298"/>
      <c r="CG62" s="298"/>
      <c r="CH62" s="298"/>
      <c r="CI62" s="298"/>
      <c r="CJ62" s="298"/>
      <c r="CK62" s="298"/>
      <c r="CL62" s="298"/>
      <c r="CM62" s="298"/>
      <c r="CN62" s="298"/>
      <c r="CO62" s="298"/>
      <c r="CP62" s="298"/>
      <c r="CQ62" s="298"/>
      <c r="CR62" s="298"/>
      <c r="CS62" s="298"/>
      <c r="CT62" s="298"/>
      <c r="CU62" s="298"/>
      <c r="CV62" s="298"/>
      <c r="CW62" s="298"/>
      <c r="CX62" s="298"/>
      <c r="CY62" s="298"/>
      <c r="CZ62" s="298"/>
      <c r="DA62" s="298"/>
      <c r="DB62" s="298"/>
      <c r="DC62" s="298"/>
      <c r="DD62" s="298"/>
      <c r="DE62" s="298"/>
      <c r="DF62" s="298"/>
      <c r="DG62" s="298"/>
      <c r="DH62" s="298"/>
      <c r="DI62" s="298"/>
      <c r="DJ62" s="298"/>
      <c r="DK62" s="298"/>
      <c r="DL62" s="298"/>
      <c r="DM62" s="298"/>
      <c r="DN62" s="298"/>
      <c r="DO62" s="298"/>
      <c r="DP62" s="298"/>
      <c r="DQ62" s="298"/>
      <c r="DR62" s="298"/>
      <c r="DS62" s="298"/>
      <c r="DT62" s="298"/>
      <c r="DU62" s="298"/>
      <c r="DV62" s="298"/>
      <c r="DW62" s="298"/>
      <c r="DX62" s="298"/>
      <c r="DY62" s="298"/>
      <c r="DZ62" s="298"/>
      <c r="EA62" s="298"/>
      <c r="EB62" s="298"/>
      <c r="EC62" s="298"/>
      <c r="ED62" s="298"/>
      <c r="EE62" s="298"/>
      <c r="EF62" s="298"/>
      <c r="EG62" s="298"/>
      <c r="EH62" s="298"/>
      <c r="EI62" s="298"/>
      <c r="EJ62" s="298"/>
      <c r="EK62" s="298"/>
      <c r="EL62" s="298"/>
      <c r="EM62" s="298"/>
      <c r="EN62" s="298"/>
      <c r="EO62" s="298"/>
      <c r="EP62" s="298"/>
      <c r="EQ62" s="298"/>
      <c r="ER62" s="298"/>
      <c r="ES62" s="298"/>
      <c r="ET62" s="298"/>
      <c r="EU62" s="298"/>
      <c r="EV62" s="298"/>
      <c r="EW62" s="298"/>
      <c r="EX62" s="298"/>
      <c r="EY62" s="298"/>
      <c r="EZ62" s="298"/>
      <c r="FA62" s="298"/>
      <c r="FB62" s="298"/>
      <c r="FC62" s="298"/>
      <c r="FD62" s="298"/>
      <c r="FE62" s="298"/>
      <c r="FF62" s="298"/>
      <c r="FG62" s="298"/>
      <c r="FH62" s="298"/>
      <c r="FI62" s="298"/>
      <c r="FJ62" s="298"/>
      <c r="FK62" s="298"/>
      <c r="FL62" s="298"/>
      <c r="FM62" s="298"/>
      <c r="FN62" s="298"/>
      <c r="FO62" s="298"/>
      <c r="FP62" s="298"/>
      <c r="FQ62" s="298"/>
      <c r="FR62" s="298"/>
      <c r="FS62" s="298"/>
      <c r="FT62" s="298"/>
      <c r="FU62" s="298"/>
      <c r="FV62" s="298"/>
      <c r="FW62" s="298"/>
      <c r="FX62" s="298"/>
      <c r="FY62" s="298"/>
      <c r="FZ62" s="298"/>
      <c r="GA62" s="298"/>
      <c r="GB62" s="298"/>
      <c r="GC62" s="298"/>
      <c r="GD62" s="298"/>
      <c r="GE62" s="298"/>
      <c r="GF62" s="298"/>
      <c r="GG62" s="298"/>
      <c r="GH62" s="298"/>
      <c r="GI62" s="298"/>
      <c r="GJ62" s="298"/>
      <c r="GK62" s="298"/>
      <c r="GL62" s="298"/>
      <c r="GM62" s="298"/>
      <c r="GN62" s="298"/>
      <c r="GO62" s="298"/>
      <c r="GP62" s="298"/>
      <c r="GQ62" s="298"/>
      <c r="GR62" s="298"/>
      <c r="GS62" s="298"/>
      <c r="GT62" s="298"/>
      <c r="GU62" s="298"/>
      <c r="GV62" s="298"/>
      <c r="GW62" s="298"/>
      <c r="GX62" s="298"/>
      <c r="GY62" s="298"/>
      <c r="GZ62" s="298"/>
      <c r="HA62" s="298"/>
      <c r="HB62" s="298"/>
      <c r="HC62" s="298"/>
      <c r="HD62" s="298"/>
      <c r="HE62" s="298"/>
      <c r="HF62" s="298"/>
      <c r="HG62" s="298"/>
      <c r="HH62" s="298"/>
      <c r="HI62" s="298"/>
      <c r="HJ62" s="298"/>
      <c r="HK62" s="298"/>
      <c r="HL62" s="298"/>
      <c r="HM62" s="298"/>
      <c r="HN62" s="298"/>
      <c r="HO62" s="298"/>
      <c r="HP62" s="298"/>
      <c r="HQ62" s="298"/>
      <c r="HR62" s="298"/>
      <c r="HS62" s="298"/>
      <c r="HT62" s="298"/>
      <c r="HU62" s="298"/>
      <c r="HV62" s="298"/>
      <c r="HW62" s="298"/>
      <c r="HX62" s="298"/>
      <c r="HY62" s="298"/>
      <c r="HZ62" s="298"/>
      <c r="IA62" s="298"/>
    </row>
    <row r="63" spans="1:235" s="5" customFormat="1" ht="24.95" customHeight="1">
      <c r="A63" s="18" t="s">
        <v>78</v>
      </c>
      <c r="B63" s="267"/>
      <c r="C63" s="267"/>
      <c r="D63" s="266"/>
      <c r="E63" s="266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267"/>
      <c r="BD63" s="267"/>
      <c r="BE63" s="267"/>
      <c r="BF63" s="267"/>
      <c r="BG63" s="267"/>
      <c r="BH63" s="267"/>
      <c r="BI63" s="267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67"/>
      <c r="BX63" s="267"/>
      <c r="BY63" s="267"/>
      <c r="BZ63" s="267"/>
      <c r="CA63" s="267"/>
      <c r="CB63" s="267"/>
      <c r="CC63" s="267"/>
      <c r="CD63" s="267"/>
      <c r="CE63" s="267"/>
      <c r="CF63" s="267"/>
      <c r="CG63" s="267"/>
      <c r="CH63" s="267"/>
      <c r="CI63" s="267"/>
      <c r="CJ63" s="267"/>
      <c r="CK63" s="267"/>
      <c r="CL63" s="267"/>
      <c r="CM63" s="267"/>
      <c r="CN63" s="267"/>
      <c r="CO63" s="267"/>
      <c r="CP63" s="267"/>
      <c r="CQ63" s="267"/>
      <c r="CR63" s="267"/>
      <c r="CS63" s="267"/>
      <c r="CT63" s="267"/>
      <c r="CU63" s="267"/>
      <c r="CV63" s="267"/>
      <c r="CW63" s="267"/>
      <c r="CX63" s="267"/>
      <c r="CY63" s="267"/>
      <c r="CZ63" s="267"/>
      <c r="DA63" s="267"/>
      <c r="DB63" s="267"/>
      <c r="DC63" s="267"/>
      <c r="DD63" s="267"/>
      <c r="DE63" s="267"/>
      <c r="DF63" s="267"/>
      <c r="DG63" s="267"/>
      <c r="DH63" s="267"/>
      <c r="DI63" s="267"/>
      <c r="DJ63" s="267"/>
      <c r="DK63" s="267"/>
      <c r="DL63" s="267"/>
      <c r="DM63" s="267"/>
      <c r="DN63" s="267"/>
      <c r="DO63" s="267"/>
      <c r="DP63" s="267"/>
      <c r="DQ63" s="267"/>
      <c r="DR63" s="267"/>
      <c r="DS63" s="267"/>
      <c r="DT63" s="267"/>
      <c r="DU63" s="267"/>
      <c r="DV63" s="267"/>
      <c r="DW63" s="267"/>
      <c r="DX63" s="267"/>
      <c r="DY63" s="267"/>
      <c r="DZ63" s="267"/>
      <c r="EA63" s="267"/>
      <c r="EB63" s="267"/>
      <c r="EC63" s="267"/>
      <c r="ED63" s="267"/>
      <c r="EE63" s="267"/>
      <c r="EF63" s="267"/>
      <c r="EG63" s="267"/>
      <c r="EH63" s="267"/>
      <c r="EI63" s="267"/>
      <c r="EJ63" s="267"/>
      <c r="EK63" s="267"/>
      <c r="EL63" s="267"/>
      <c r="EM63" s="267"/>
      <c r="EN63" s="267"/>
      <c r="EO63" s="267"/>
      <c r="EP63" s="267"/>
      <c r="EQ63" s="267"/>
      <c r="ER63" s="267"/>
      <c r="ES63" s="267"/>
      <c r="ET63" s="267"/>
      <c r="EU63" s="267"/>
      <c r="EV63" s="267"/>
      <c r="EW63" s="267"/>
      <c r="EX63" s="267"/>
      <c r="EY63" s="267"/>
      <c r="EZ63" s="267"/>
      <c r="FA63" s="267"/>
      <c r="FB63" s="267"/>
      <c r="FC63" s="267"/>
      <c r="FD63" s="267"/>
      <c r="FE63" s="267"/>
      <c r="FF63" s="267"/>
      <c r="FG63" s="267"/>
      <c r="FH63" s="267"/>
      <c r="FI63" s="267"/>
      <c r="FJ63" s="267"/>
      <c r="FK63" s="267"/>
      <c r="FL63" s="267"/>
      <c r="FM63" s="267"/>
      <c r="FN63" s="267"/>
      <c r="FO63" s="267"/>
      <c r="FP63" s="267"/>
      <c r="FQ63" s="267"/>
      <c r="FR63" s="267"/>
      <c r="FS63" s="267"/>
      <c r="FT63" s="267"/>
      <c r="FU63" s="267"/>
      <c r="FV63" s="267"/>
      <c r="FW63" s="267"/>
      <c r="FX63" s="267"/>
      <c r="FY63" s="267"/>
      <c r="FZ63" s="267"/>
      <c r="GA63" s="267"/>
      <c r="GB63" s="267"/>
      <c r="GC63" s="267"/>
      <c r="GD63" s="267"/>
      <c r="GE63" s="267"/>
      <c r="GF63" s="267"/>
      <c r="GG63" s="267"/>
      <c r="GH63" s="267"/>
      <c r="GI63" s="267"/>
      <c r="GJ63" s="267"/>
      <c r="GK63" s="267"/>
      <c r="GL63" s="267"/>
      <c r="GM63" s="267"/>
      <c r="GN63" s="267"/>
      <c r="GO63" s="267"/>
      <c r="GP63" s="267"/>
      <c r="GQ63" s="267"/>
      <c r="GR63" s="267"/>
      <c r="GS63" s="267"/>
      <c r="GT63" s="267"/>
      <c r="GU63" s="267"/>
      <c r="GV63" s="267"/>
      <c r="GW63" s="267"/>
      <c r="GX63" s="267"/>
      <c r="GY63" s="267"/>
      <c r="GZ63" s="267"/>
      <c r="HA63" s="267"/>
      <c r="HB63" s="267"/>
      <c r="HC63" s="267"/>
      <c r="HD63" s="267"/>
      <c r="HE63" s="267"/>
      <c r="HF63" s="267"/>
      <c r="HG63" s="267"/>
      <c r="HH63" s="267"/>
      <c r="HI63" s="267"/>
      <c r="HJ63" s="267"/>
      <c r="HK63" s="267"/>
      <c r="HL63" s="267"/>
      <c r="HM63" s="267"/>
      <c r="HN63" s="267"/>
      <c r="HO63" s="267"/>
      <c r="HP63" s="267"/>
      <c r="HQ63" s="267"/>
      <c r="HR63" s="267"/>
      <c r="HS63" s="267"/>
      <c r="HT63" s="267"/>
      <c r="HU63" s="267"/>
      <c r="HV63" s="267"/>
      <c r="HW63" s="267"/>
      <c r="HX63" s="267"/>
      <c r="HY63" s="267"/>
      <c r="HZ63" s="267"/>
      <c r="IA63" s="267"/>
    </row>
    <row r="64" spans="1:235" s="5" customFormat="1" ht="24.95" customHeight="1">
      <c r="A64" s="269" t="s">
        <v>0</v>
      </c>
      <c r="B64" s="269" t="s">
        <v>1</v>
      </c>
      <c r="C64" s="103" t="s">
        <v>2</v>
      </c>
      <c r="D64" s="104" t="s">
        <v>58</v>
      </c>
      <c r="E64" s="105" t="s">
        <v>26</v>
      </c>
    </row>
    <row r="65" spans="1:6" s="6" customFormat="1" ht="24.95" customHeight="1">
      <c r="A65" s="35">
        <v>1</v>
      </c>
      <c r="B65" s="52" t="s">
        <v>14</v>
      </c>
      <c r="C65" s="172"/>
      <c r="D65" s="172"/>
      <c r="E65" s="173"/>
    </row>
    <row r="66" spans="1:6" s="31" customFormat="1" ht="21.95" customHeight="1">
      <c r="A66" s="157"/>
      <c r="B66" s="146" t="s">
        <v>256</v>
      </c>
      <c r="C66" s="168">
        <v>50000</v>
      </c>
      <c r="D66" s="120">
        <v>10450</v>
      </c>
      <c r="E66" s="120">
        <f>C66-D66-C67</f>
        <v>0</v>
      </c>
      <c r="F66" s="102"/>
    </row>
    <row r="67" spans="1:6" s="31" customFormat="1" ht="21.95" customHeight="1">
      <c r="A67" s="148"/>
      <c r="B67" s="147" t="s">
        <v>258</v>
      </c>
      <c r="C67" s="121">
        <v>39550</v>
      </c>
      <c r="D67" s="122"/>
      <c r="E67" s="122"/>
      <c r="F67" s="102"/>
    </row>
    <row r="68" spans="1:6" s="12" customFormat="1" ht="40.5">
      <c r="A68" s="32">
        <v>2</v>
      </c>
      <c r="B68" s="44" t="s">
        <v>31</v>
      </c>
      <c r="C68" s="160"/>
      <c r="D68" s="160"/>
      <c r="E68" s="174"/>
    </row>
    <row r="69" spans="1:6" s="31" customFormat="1" ht="21.95" customHeight="1">
      <c r="A69" s="157"/>
      <c r="B69" s="146" t="s">
        <v>256</v>
      </c>
      <c r="C69" s="168">
        <v>30000</v>
      </c>
      <c r="D69" s="120">
        <v>0</v>
      </c>
      <c r="E69" s="120">
        <f>C69-D69-C70</f>
        <v>0</v>
      </c>
      <c r="F69" s="102"/>
    </row>
    <row r="70" spans="1:6" s="31" customFormat="1" ht="21.95" customHeight="1">
      <c r="A70" s="148"/>
      <c r="B70" s="147" t="s">
        <v>258</v>
      </c>
      <c r="C70" s="121">
        <v>30000</v>
      </c>
      <c r="D70" s="122"/>
      <c r="E70" s="122"/>
      <c r="F70" s="102"/>
    </row>
    <row r="71" spans="1:6" s="12" customFormat="1" ht="42.75" customHeight="1">
      <c r="A71" s="32">
        <v>3</v>
      </c>
      <c r="B71" s="51" t="s">
        <v>13</v>
      </c>
      <c r="C71" s="179">
        <v>30000</v>
      </c>
      <c r="D71" s="179">
        <v>29970</v>
      </c>
      <c r="E71" s="135">
        <f>C71-D71</f>
        <v>30</v>
      </c>
    </row>
    <row r="72" spans="1:6" s="31" customFormat="1" ht="63.75" customHeight="1">
      <c r="A72" s="32">
        <v>4</v>
      </c>
      <c r="B72" s="51" t="s">
        <v>8</v>
      </c>
      <c r="C72" s="177"/>
      <c r="D72" s="177"/>
      <c r="E72" s="174"/>
    </row>
    <row r="73" spans="1:6" s="31" customFormat="1" ht="21.95" customHeight="1">
      <c r="A73" s="157"/>
      <c r="B73" s="146" t="s">
        <v>256</v>
      </c>
      <c r="C73" s="168">
        <v>20000</v>
      </c>
      <c r="D73" s="176">
        <v>838.3</v>
      </c>
      <c r="E73" s="176">
        <f>C73-D73-C74</f>
        <v>161.70000000000073</v>
      </c>
      <c r="F73" s="102"/>
    </row>
    <row r="74" spans="1:6" s="31" customFormat="1" ht="21.95" customHeight="1">
      <c r="A74" s="148"/>
      <c r="B74" s="147" t="s">
        <v>258</v>
      </c>
      <c r="C74" s="121">
        <v>19000</v>
      </c>
      <c r="D74" s="122"/>
      <c r="E74" s="122"/>
      <c r="F74" s="102"/>
    </row>
    <row r="75" spans="1:6" s="12" customFormat="1" ht="42" customHeight="1">
      <c r="A75" s="32">
        <v>5</v>
      </c>
      <c r="B75" s="51" t="s">
        <v>41</v>
      </c>
      <c r="C75" s="78"/>
      <c r="D75" s="175"/>
      <c r="E75" s="174"/>
    </row>
    <row r="76" spans="1:6" s="31" customFormat="1" ht="21.95" customHeight="1">
      <c r="A76" s="157"/>
      <c r="B76" s="146" t="s">
        <v>256</v>
      </c>
      <c r="C76" s="168">
        <v>80000</v>
      </c>
      <c r="D76" s="120">
        <v>38040</v>
      </c>
      <c r="E76" s="120">
        <f>C76-D76-C77</f>
        <v>0</v>
      </c>
      <c r="F76" s="102"/>
    </row>
    <row r="77" spans="1:6" s="31" customFormat="1" ht="21.95" customHeight="1">
      <c r="A77" s="148"/>
      <c r="B77" s="147" t="s">
        <v>258</v>
      </c>
      <c r="C77" s="121">
        <v>41960</v>
      </c>
      <c r="D77" s="122"/>
      <c r="E77" s="122"/>
      <c r="F77" s="102"/>
    </row>
    <row r="78" spans="1:6" s="12" customFormat="1" ht="60" customHeight="1">
      <c r="A78" s="32">
        <v>6</v>
      </c>
      <c r="B78" s="96" t="s">
        <v>124</v>
      </c>
      <c r="C78" s="78">
        <v>5925</v>
      </c>
      <c r="D78" s="179">
        <v>5925</v>
      </c>
      <c r="E78" s="178">
        <f>C78-D78</f>
        <v>0</v>
      </c>
    </row>
    <row r="79" spans="1:6" s="12" customFormat="1" ht="61.5" customHeight="1">
      <c r="A79" s="25">
        <v>7</v>
      </c>
      <c r="B79" s="96" t="s">
        <v>125</v>
      </c>
      <c r="C79" s="82">
        <v>5925</v>
      </c>
      <c r="D79" s="285">
        <v>5925</v>
      </c>
      <c r="E79" s="286">
        <f>C79-D79</f>
        <v>0</v>
      </c>
    </row>
    <row r="80" spans="1:6" s="5" customFormat="1" ht="24.95" customHeight="1">
      <c r="A80" s="269" t="s">
        <v>0</v>
      </c>
      <c r="B80" s="269" t="s">
        <v>1</v>
      </c>
      <c r="C80" s="103" t="s">
        <v>2</v>
      </c>
      <c r="D80" s="104" t="s">
        <v>58</v>
      </c>
      <c r="E80" s="105" t="s">
        <v>26</v>
      </c>
    </row>
    <row r="81" spans="1:5" s="12" customFormat="1" ht="42" customHeight="1">
      <c r="A81" s="25">
        <v>8</v>
      </c>
      <c r="B81" s="96" t="s">
        <v>126</v>
      </c>
      <c r="C81" s="78">
        <v>8150</v>
      </c>
      <c r="D81" s="179">
        <v>8150</v>
      </c>
      <c r="E81" s="178">
        <f t="shared" ref="E81:E93" si="1">C81-D81</f>
        <v>0</v>
      </c>
    </row>
    <row r="82" spans="1:5" s="12" customFormat="1" ht="62.25" customHeight="1">
      <c r="A82" s="32">
        <v>9</v>
      </c>
      <c r="B82" s="96" t="s">
        <v>127</v>
      </c>
      <c r="C82" s="78">
        <v>5925</v>
      </c>
      <c r="D82" s="179">
        <v>5925</v>
      </c>
      <c r="E82" s="178">
        <f t="shared" si="1"/>
        <v>0</v>
      </c>
    </row>
    <row r="83" spans="1:5" s="12" customFormat="1" ht="59.25" customHeight="1">
      <c r="A83" s="32">
        <v>10</v>
      </c>
      <c r="B83" s="96" t="s">
        <v>128</v>
      </c>
      <c r="C83" s="78">
        <v>5925</v>
      </c>
      <c r="D83" s="179">
        <v>5925</v>
      </c>
      <c r="E83" s="178">
        <f t="shared" si="1"/>
        <v>0</v>
      </c>
    </row>
    <row r="84" spans="1:5" s="12" customFormat="1" ht="42" customHeight="1">
      <c r="A84" s="25">
        <v>11</v>
      </c>
      <c r="B84" s="96" t="s">
        <v>129</v>
      </c>
      <c r="C84" s="78">
        <v>8150</v>
      </c>
      <c r="D84" s="179">
        <v>8150</v>
      </c>
      <c r="E84" s="178">
        <f t="shared" si="1"/>
        <v>0</v>
      </c>
    </row>
    <row r="85" spans="1:5" s="12" customFormat="1" ht="59.25" customHeight="1">
      <c r="A85" s="32">
        <v>12</v>
      </c>
      <c r="B85" s="96" t="s">
        <v>130</v>
      </c>
      <c r="C85" s="78">
        <v>7700</v>
      </c>
      <c r="D85" s="179">
        <v>7700</v>
      </c>
      <c r="E85" s="178">
        <f t="shared" si="1"/>
        <v>0</v>
      </c>
    </row>
    <row r="86" spans="1:5" s="12" customFormat="1" ht="42" customHeight="1">
      <c r="A86" s="32">
        <v>13</v>
      </c>
      <c r="B86" s="96" t="s">
        <v>131</v>
      </c>
      <c r="C86" s="78">
        <v>6150</v>
      </c>
      <c r="D86" s="179">
        <v>6150</v>
      </c>
      <c r="E86" s="178">
        <f t="shared" si="1"/>
        <v>0</v>
      </c>
    </row>
    <row r="87" spans="1:5" s="12" customFormat="1" ht="42" customHeight="1">
      <c r="A87" s="25">
        <v>14</v>
      </c>
      <c r="B87" s="96" t="s">
        <v>132</v>
      </c>
      <c r="C87" s="78">
        <v>6150</v>
      </c>
      <c r="D87" s="179">
        <v>6150</v>
      </c>
      <c r="E87" s="178">
        <f t="shared" si="1"/>
        <v>0</v>
      </c>
    </row>
    <row r="88" spans="1:5" s="12" customFormat="1" ht="61.5" customHeight="1">
      <c r="A88" s="32">
        <v>15</v>
      </c>
      <c r="B88" s="96" t="s">
        <v>133</v>
      </c>
      <c r="C88" s="78">
        <v>5925</v>
      </c>
      <c r="D88" s="179">
        <v>5925</v>
      </c>
      <c r="E88" s="178">
        <f t="shared" si="1"/>
        <v>0</v>
      </c>
    </row>
    <row r="89" spans="1:5" s="12" customFormat="1" ht="60" customHeight="1">
      <c r="A89" s="32">
        <v>16</v>
      </c>
      <c r="B89" s="96" t="s">
        <v>134</v>
      </c>
      <c r="C89" s="78">
        <v>5925</v>
      </c>
      <c r="D89" s="179">
        <v>5925</v>
      </c>
      <c r="E89" s="178">
        <f t="shared" si="1"/>
        <v>0</v>
      </c>
    </row>
    <row r="90" spans="1:5" s="12" customFormat="1" ht="42" customHeight="1">
      <c r="A90" s="25">
        <v>17</v>
      </c>
      <c r="B90" s="96" t="s">
        <v>135</v>
      </c>
      <c r="C90" s="78">
        <v>8150</v>
      </c>
      <c r="D90" s="179">
        <v>8150</v>
      </c>
      <c r="E90" s="178">
        <f t="shared" si="1"/>
        <v>0</v>
      </c>
    </row>
    <row r="91" spans="1:5" s="12" customFormat="1" ht="62.25" customHeight="1">
      <c r="A91" s="32">
        <v>18</v>
      </c>
      <c r="B91" s="96" t="s">
        <v>136</v>
      </c>
      <c r="C91" s="78">
        <v>6000</v>
      </c>
      <c r="D91" s="179">
        <v>6000</v>
      </c>
      <c r="E91" s="178">
        <f t="shared" si="1"/>
        <v>0</v>
      </c>
    </row>
    <row r="92" spans="1:5" s="12" customFormat="1" ht="63" customHeight="1">
      <c r="A92" s="32">
        <v>19</v>
      </c>
      <c r="B92" s="96" t="s">
        <v>137</v>
      </c>
      <c r="C92" s="78">
        <v>6000</v>
      </c>
      <c r="D92" s="179">
        <v>6000</v>
      </c>
      <c r="E92" s="178">
        <f t="shared" si="1"/>
        <v>0</v>
      </c>
    </row>
    <row r="93" spans="1:5" s="12" customFormat="1" ht="42" customHeight="1">
      <c r="A93" s="25">
        <v>20</v>
      </c>
      <c r="B93" s="96" t="s">
        <v>138</v>
      </c>
      <c r="C93" s="82">
        <v>8000</v>
      </c>
      <c r="D93" s="285">
        <v>8000</v>
      </c>
      <c r="E93" s="286">
        <f t="shared" si="1"/>
        <v>0</v>
      </c>
    </row>
    <row r="94" spans="1:5" s="12" customFormat="1" ht="21.95" customHeight="1">
      <c r="A94" s="26"/>
      <c r="B94" s="287"/>
      <c r="C94" s="288"/>
      <c r="D94" s="281"/>
      <c r="E94" s="279"/>
    </row>
    <row r="95" spans="1:5" s="5" customFormat="1" ht="24.95" customHeight="1">
      <c r="A95" s="269" t="s">
        <v>0</v>
      </c>
      <c r="B95" s="269" t="s">
        <v>1</v>
      </c>
      <c r="C95" s="103" t="s">
        <v>2</v>
      </c>
      <c r="D95" s="104" t="s">
        <v>58</v>
      </c>
      <c r="E95" s="105" t="s">
        <v>26</v>
      </c>
    </row>
    <row r="96" spans="1:5" s="12" customFormat="1" ht="42" customHeight="1">
      <c r="A96" s="32">
        <v>21</v>
      </c>
      <c r="B96" s="96" t="s">
        <v>139</v>
      </c>
      <c r="C96" s="78">
        <v>7350</v>
      </c>
      <c r="D96" s="179">
        <v>7350</v>
      </c>
      <c r="E96" s="178">
        <f t="shared" ref="E96:E107" si="2">C96-D96</f>
        <v>0</v>
      </c>
    </row>
    <row r="97" spans="1:5" s="12" customFormat="1" ht="60" customHeight="1">
      <c r="A97" s="32">
        <v>22</v>
      </c>
      <c r="B97" s="96" t="s">
        <v>140</v>
      </c>
      <c r="C97" s="78">
        <v>5600</v>
      </c>
      <c r="D97" s="179">
        <v>5600</v>
      </c>
      <c r="E97" s="178">
        <f t="shared" si="2"/>
        <v>0</v>
      </c>
    </row>
    <row r="98" spans="1:5" s="12" customFormat="1" ht="62.25" customHeight="1">
      <c r="A98" s="32">
        <v>23</v>
      </c>
      <c r="B98" s="96" t="s">
        <v>141</v>
      </c>
      <c r="C98" s="78">
        <v>7050</v>
      </c>
      <c r="D98" s="179">
        <v>7050</v>
      </c>
      <c r="E98" s="178">
        <f t="shared" si="2"/>
        <v>0</v>
      </c>
    </row>
    <row r="99" spans="1:5" s="12" customFormat="1" ht="64.5" customHeight="1">
      <c r="A99" s="32">
        <v>24</v>
      </c>
      <c r="B99" s="96" t="s">
        <v>142</v>
      </c>
      <c r="C99" s="78">
        <v>7350</v>
      </c>
      <c r="D99" s="179">
        <v>7350</v>
      </c>
      <c r="E99" s="178">
        <f t="shared" si="2"/>
        <v>0</v>
      </c>
    </row>
    <row r="100" spans="1:5" s="12" customFormat="1" ht="60.75" customHeight="1">
      <c r="A100" s="32">
        <v>25</v>
      </c>
      <c r="B100" s="96" t="s">
        <v>143</v>
      </c>
      <c r="C100" s="78">
        <v>5760</v>
      </c>
      <c r="D100" s="179">
        <v>5760</v>
      </c>
      <c r="E100" s="178">
        <f t="shared" si="2"/>
        <v>0</v>
      </c>
    </row>
    <row r="101" spans="1:5" s="12" customFormat="1" ht="60" customHeight="1">
      <c r="A101" s="32">
        <v>26</v>
      </c>
      <c r="B101" s="96" t="s">
        <v>144</v>
      </c>
      <c r="C101" s="78">
        <v>6890</v>
      </c>
      <c r="D101" s="179">
        <v>6890</v>
      </c>
      <c r="E101" s="178">
        <f t="shared" si="2"/>
        <v>0</v>
      </c>
    </row>
    <row r="102" spans="1:5" s="12" customFormat="1" ht="42" customHeight="1">
      <c r="A102" s="32">
        <v>27</v>
      </c>
      <c r="B102" s="96" t="s">
        <v>145</v>
      </c>
      <c r="C102" s="78">
        <v>7350</v>
      </c>
      <c r="D102" s="179">
        <v>7350</v>
      </c>
      <c r="E102" s="178">
        <f t="shared" si="2"/>
        <v>0</v>
      </c>
    </row>
    <row r="103" spans="1:5" s="12" customFormat="1" ht="60" customHeight="1">
      <c r="A103" s="32">
        <v>28</v>
      </c>
      <c r="B103" s="96" t="s">
        <v>146</v>
      </c>
      <c r="C103" s="78">
        <v>5570</v>
      </c>
      <c r="D103" s="179">
        <v>5570</v>
      </c>
      <c r="E103" s="178">
        <f t="shared" si="2"/>
        <v>0</v>
      </c>
    </row>
    <row r="104" spans="1:5" s="12" customFormat="1" ht="60" customHeight="1">
      <c r="A104" s="32">
        <v>29</v>
      </c>
      <c r="B104" s="96" t="s">
        <v>147</v>
      </c>
      <c r="C104" s="78">
        <v>7080</v>
      </c>
      <c r="D104" s="179">
        <v>7080</v>
      </c>
      <c r="E104" s="178">
        <f t="shared" si="2"/>
        <v>0</v>
      </c>
    </row>
    <row r="105" spans="1:5" s="12" customFormat="1" ht="62.25" customHeight="1">
      <c r="A105" s="32">
        <v>30</v>
      </c>
      <c r="B105" s="96" t="s">
        <v>148</v>
      </c>
      <c r="C105" s="78">
        <v>7350</v>
      </c>
      <c r="D105" s="179">
        <v>7350</v>
      </c>
      <c r="E105" s="178">
        <f t="shared" si="2"/>
        <v>0</v>
      </c>
    </row>
    <row r="106" spans="1:5" s="12" customFormat="1" ht="60" customHeight="1">
      <c r="A106" s="32">
        <v>31</v>
      </c>
      <c r="B106" s="96" t="s">
        <v>149</v>
      </c>
      <c r="C106" s="78">
        <v>5570</v>
      </c>
      <c r="D106" s="179">
        <v>5570</v>
      </c>
      <c r="E106" s="178">
        <f t="shared" si="2"/>
        <v>0</v>
      </c>
    </row>
    <row r="107" spans="1:5" s="12" customFormat="1" ht="60" customHeight="1">
      <c r="A107" s="25">
        <v>32</v>
      </c>
      <c r="B107" s="96" t="s">
        <v>150</v>
      </c>
      <c r="C107" s="82">
        <v>7080</v>
      </c>
      <c r="D107" s="285">
        <v>7080</v>
      </c>
      <c r="E107" s="286">
        <f t="shared" si="2"/>
        <v>0</v>
      </c>
    </row>
    <row r="108" spans="1:5" s="5" customFormat="1" ht="24.95" customHeight="1">
      <c r="A108" s="269" t="s">
        <v>0</v>
      </c>
      <c r="B108" s="269" t="s">
        <v>1</v>
      </c>
      <c r="C108" s="103" t="s">
        <v>2</v>
      </c>
      <c r="D108" s="104" t="s">
        <v>58</v>
      </c>
      <c r="E108" s="105" t="s">
        <v>26</v>
      </c>
    </row>
    <row r="109" spans="1:5" s="12" customFormat="1" ht="40.5" customHeight="1">
      <c r="A109" s="32">
        <v>33</v>
      </c>
      <c r="B109" s="96" t="s">
        <v>151</v>
      </c>
      <c r="C109" s="78">
        <v>5705</v>
      </c>
      <c r="D109" s="179">
        <v>5705</v>
      </c>
      <c r="E109" s="178">
        <f t="shared" ref="E109:E121" si="3">C109-D109</f>
        <v>0</v>
      </c>
    </row>
    <row r="110" spans="1:5" s="12" customFormat="1" ht="60" customHeight="1">
      <c r="A110" s="32">
        <v>34</v>
      </c>
      <c r="B110" s="96" t="s">
        <v>152</v>
      </c>
      <c r="C110" s="78">
        <v>7360</v>
      </c>
      <c r="D110" s="179">
        <v>7360</v>
      </c>
      <c r="E110" s="178">
        <f t="shared" si="3"/>
        <v>0</v>
      </c>
    </row>
    <row r="111" spans="1:5" s="12" customFormat="1" ht="41.25" customHeight="1">
      <c r="A111" s="32">
        <v>35</v>
      </c>
      <c r="B111" s="96" t="s">
        <v>153</v>
      </c>
      <c r="C111" s="78">
        <v>6935</v>
      </c>
      <c r="D111" s="179">
        <v>6935</v>
      </c>
      <c r="E111" s="178">
        <f t="shared" si="3"/>
        <v>0</v>
      </c>
    </row>
    <row r="112" spans="1:5" s="12" customFormat="1" ht="60" customHeight="1">
      <c r="A112" s="32">
        <v>36</v>
      </c>
      <c r="B112" s="96" t="s">
        <v>154</v>
      </c>
      <c r="C112" s="78">
        <v>7350</v>
      </c>
      <c r="D112" s="179">
        <v>7350</v>
      </c>
      <c r="E112" s="178">
        <f t="shared" si="3"/>
        <v>0</v>
      </c>
    </row>
    <row r="113" spans="1:5" s="12" customFormat="1" ht="60" customHeight="1">
      <c r="A113" s="32">
        <v>37</v>
      </c>
      <c r="B113" s="96" t="s">
        <v>155</v>
      </c>
      <c r="C113" s="78">
        <v>5570</v>
      </c>
      <c r="D113" s="179">
        <v>5570</v>
      </c>
      <c r="E113" s="178">
        <f t="shared" si="3"/>
        <v>0</v>
      </c>
    </row>
    <row r="114" spans="1:5" s="12" customFormat="1" ht="60" customHeight="1">
      <c r="A114" s="32">
        <v>38</v>
      </c>
      <c r="B114" s="96" t="s">
        <v>156</v>
      </c>
      <c r="C114" s="78">
        <v>7080</v>
      </c>
      <c r="D114" s="179">
        <v>7080</v>
      </c>
      <c r="E114" s="178">
        <f t="shared" si="3"/>
        <v>0</v>
      </c>
    </row>
    <row r="115" spans="1:5" s="12" customFormat="1" ht="41.25" customHeight="1">
      <c r="A115" s="32">
        <v>39</v>
      </c>
      <c r="B115" s="96" t="s">
        <v>157</v>
      </c>
      <c r="C115" s="78">
        <v>8150</v>
      </c>
      <c r="D115" s="179">
        <v>8150</v>
      </c>
      <c r="E115" s="178">
        <f t="shared" si="3"/>
        <v>0</v>
      </c>
    </row>
    <row r="116" spans="1:5" s="12" customFormat="1" ht="60" customHeight="1">
      <c r="A116" s="32">
        <v>40</v>
      </c>
      <c r="B116" s="96" t="s">
        <v>158</v>
      </c>
      <c r="C116" s="78">
        <v>5925</v>
      </c>
      <c r="D116" s="179">
        <v>5925</v>
      </c>
      <c r="E116" s="178">
        <f t="shared" si="3"/>
        <v>0</v>
      </c>
    </row>
    <row r="117" spans="1:5" s="12" customFormat="1" ht="41.25" customHeight="1">
      <c r="A117" s="32">
        <v>41</v>
      </c>
      <c r="B117" s="96" t="s">
        <v>159</v>
      </c>
      <c r="C117" s="78">
        <v>5925</v>
      </c>
      <c r="D117" s="179">
        <v>5925</v>
      </c>
      <c r="E117" s="178">
        <f t="shared" si="3"/>
        <v>0</v>
      </c>
    </row>
    <row r="118" spans="1:5" s="12" customFormat="1" ht="60" customHeight="1">
      <c r="A118" s="32">
        <v>42</v>
      </c>
      <c r="B118" s="96" t="s">
        <v>160</v>
      </c>
      <c r="C118" s="78">
        <v>7350</v>
      </c>
      <c r="D118" s="179">
        <v>7350</v>
      </c>
      <c r="E118" s="178">
        <f t="shared" si="3"/>
        <v>0</v>
      </c>
    </row>
    <row r="119" spans="1:5" s="12" customFormat="1" ht="60" customHeight="1">
      <c r="A119" s="32">
        <v>43</v>
      </c>
      <c r="B119" s="96" t="s">
        <v>161</v>
      </c>
      <c r="C119" s="78">
        <v>5570</v>
      </c>
      <c r="D119" s="179">
        <v>5570</v>
      </c>
      <c r="E119" s="178">
        <f t="shared" si="3"/>
        <v>0</v>
      </c>
    </row>
    <row r="120" spans="1:5" s="12" customFormat="1" ht="60" customHeight="1">
      <c r="A120" s="32">
        <v>44</v>
      </c>
      <c r="B120" s="96" t="s">
        <v>162</v>
      </c>
      <c r="C120" s="78">
        <v>7080</v>
      </c>
      <c r="D120" s="179">
        <v>7080</v>
      </c>
      <c r="E120" s="178">
        <f t="shared" si="3"/>
        <v>0</v>
      </c>
    </row>
    <row r="121" spans="1:5" s="12" customFormat="1" ht="40.5" customHeight="1">
      <c r="A121" s="25">
        <v>45</v>
      </c>
      <c r="B121" s="96" t="s">
        <v>163</v>
      </c>
      <c r="C121" s="82">
        <v>7750</v>
      </c>
      <c r="D121" s="285">
        <v>7750</v>
      </c>
      <c r="E121" s="286">
        <f t="shared" si="3"/>
        <v>0</v>
      </c>
    </row>
    <row r="122" spans="1:5" s="12" customFormat="1" ht="21.95" customHeight="1">
      <c r="A122" s="26"/>
      <c r="B122" s="287"/>
      <c r="C122" s="288"/>
      <c r="D122" s="281"/>
      <c r="E122" s="279"/>
    </row>
    <row r="123" spans="1:5" s="5" customFormat="1" ht="24.95" customHeight="1">
      <c r="A123" s="269" t="s">
        <v>0</v>
      </c>
      <c r="B123" s="269" t="s">
        <v>1</v>
      </c>
      <c r="C123" s="103" t="s">
        <v>2</v>
      </c>
      <c r="D123" s="104" t="s">
        <v>58</v>
      </c>
      <c r="E123" s="105" t="s">
        <v>26</v>
      </c>
    </row>
    <row r="124" spans="1:5" s="12" customFormat="1" ht="60" customHeight="1">
      <c r="A124" s="32">
        <v>46</v>
      </c>
      <c r="B124" s="96" t="s">
        <v>164</v>
      </c>
      <c r="C124" s="78">
        <v>5850</v>
      </c>
      <c r="D124" s="179">
        <v>5850</v>
      </c>
      <c r="E124" s="178">
        <f t="shared" ref="E124:E135" si="4">C124-D124</f>
        <v>0</v>
      </c>
    </row>
    <row r="125" spans="1:5" s="12" customFormat="1" ht="42" customHeight="1">
      <c r="A125" s="32">
        <v>47</v>
      </c>
      <c r="B125" s="96" t="s">
        <v>165</v>
      </c>
      <c r="C125" s="78">
        <v>6400</v>
      </c>
      <c r="D125" s="179">
        <v>6400</v>
      </c>
      <c r="E125" s="178">
        <f t="shared" si="4"/>
        <v>0</v>
      </c>
    </row>
    <row r="126" spans="1:5" s="12" customFormat="1" ht="42" customHeight="1">
      <c r="A126" s="32">
        <v>48</v>
      </c>
      <c r="B126" s="96" t="s">
        <v>166</v>
      </c>
      <c r="C126" s="78">
        <v>7350</v>
      </c>
      <c r="D126" s="179">
        <v>7350</v>
      </c>
      <c r="E126" s="178">
        <f t="shared" si="4"/>
        <v>0</v>
      </c>
    </row>
    <row r="127" spans="1:5" s="12" customFormat="1" ht="63" customHeight="1">
      <c r="A127" s="32">
        <v>49</v>
      </c>
      <c r="B127" s="96" t="s">
        <v>167</v>
      </c>
      <c r="C127" s="78">
        <v>5570</v>
      </c>
      <c r="D127" s="179">
        <v>5570</v>
      </c>
      <c r="E127" s="178">
        <f t="shared" si="4"/>
        <v>0</v>
      </c>
    </row>
    <row r="128" spans="1:5" s="12" customFormat="1" ht="62.25" customHeight="1">
      <c r="A128" s="32">
        <v>50</v>
      </c>
      <c r="B128" s="96" t="s">
        <v>168</v>
      </c>
      <c r="C128" s="78">
        <v>7080</v>
      </c>
      <c r="D128" s="179">
        <v>7080</v>
      </c>
      <c r="E128" s="178">
        <f t="shared" si="4"/>
        <v>0</v>
      </c>
    </row>
    <row r="129" spans="1:5" s="12" customFormat="1" ht="63.75" customHeight="1">
      <c r="A129" s="32">
        <v>51</v>
      </c>
      <c r="B129" s="96" t="s">
        <v>169</v>
      </c>
      <c r="C129" s="78">
        <v>7350</v>
      </c>
      <c r="D129" s="179">
        <v>7350</v>
      </c>
      <c r="E129" s="178">
        <f t="shared" si="4"/>
        <v>0</v>
      </c>
    </row>
    <row r="130" spans="1:5" s="12" customFormat="1" ht="63.75" customHeight="1">
      <c r="A130" s="32">
        <v>52</v>
      </c>
      <c r="B130" s="96" t="s">
        <v>170</v>
      </c>
      <c r="C130" s="78">
        <v>5660</v>
      </c>
      <c r="D130" s="179">
        <v>5660</v>
      </c>
      <c r="E130" s="178">
        <f t="shared" si="4"/>
        <v>0</v>
      </c>
    </row>
    <row r="131" spans="1:5" s="12" customFormat="1" ht="62.25" customHeight="1">
      <c r="A131" s="32">
        <v>53</v>
      </c>
      <c r="B131" s="96" t="s">
        <v>171</v>
      </c>
      <c r="C131" s="78">
        <v>6990</v>
      </c>
      <c r="D131" s="179">
        <v>6990</v>
      </c>
      <c r="E131" s="178">
        <f t="shared" si="4"/>
        <v>0</v>
      </c>
    </row>
    <row r="132" spans="1:5" s="12" customFormat="1" ht="64.5" customHeight="1">
      <c r="A132" s="32">
        <v>54</v>
      </c>
      <c r="B132" s="96" t="s">
        <v>172</v>
      </c>
      <c r="C132" s="78">
        <v>7350</v>
      </c>
      <c r="D132" s="179">
        <v>7350</v>
      </c>
      <c r="E132" s="178">
        <f t="shared" si="4"/>
        <v>0</v>
      </c>
    </row>
    <row r="133" spans="1:5" s="12" customFormat="1" ht="64.5" customHeight="1">
      <c r="A133" s="32">
        <v>55</v>
      </c>
      <c r="B133" s="96" t="s">
        <v>173</v>
      </c>
      <c r="C133" s="78">
        <v>5760</v>
      </c>
      <c r="D133" s="179">
        <v>5760</v>
      </c>
      <c r="E133" s="178">
        <f t="shared" si="4"/>
        <v>0</v>
      </c>
    </row>
    <row r="134" spans="1:5" s="12" customFormat="1" ht="64.5" customHeight="1">
      <c r="A134" s="32">
        <v>56</v>
      </c>
      <c r="B134" s="96" t="s">
        <v>174</v>
      </c>
      <c r="C134" s="78">
        <v>6890</v>
      </c>
      <c r="D134" s="179">
        <v>6890</v>
      </c>
      <c r="E134" s="178">
        <f t="shared" si="4"/>
        <v>0</v>
      </c>
    </row>
    <row r="135" spans="1:5" s="12" customFormat="1" ht="40.5" customHeight="1">
      <c r="A135" s="25">
        <v>57</v>
      </c>
      <c r="B135" s="96" t="s">
        <v>175</v>
      </c>
      <c r="C135" s="82">
        <v>7350</v>
      </c>
      <c r="D135" s="285">
        <v>7350</v>
      </c>
      <c r="E135" s="286">
        <f t="shared" si="4"/>
        <v>0</v>
      </c>
    </row>
    <row r="136" spans="1:5" s="5" customFormat="1" ht="24.95" customHeight="1">
      <c r="A136" s="269" t="s">
        <v>0</v>
      </c>
      <c r="B136" s="269" t="s">
        <v>1</v>
      </c>
      <c r="C136" s="103" t="s">
        <v>2</v>
      </c>
      <c r="D136" s="104" t="s">
        <v>58</v>
      </c>
      <c r="E136" s="105" t="s">
        <v>26</v>
      </c>
    </row>
    <row r="137" spans="1:5" s="12" customFormat="1" ht="64.5" customHeight="1">
      <c r="A137" s="32">
        <v>58</v>
      </c>
      <c r="B137" s="96" t="s">
        <v>176</v>
      </c>
      <c r="C137" s="78">
        <v>5660</v>
      </c>
      <c r="D137" s="179">
        <v>5660</v>
      </c>
      <c r="E137" s="178">
        <f t="shared" ref="E137:E147" si="5">C137-D137</f>
        <v>0</v>
      </c>
    </row>
    <row r="138" spans="1:5" s="12" customFormat="1" ht="64.5" customHeight="1">
      <c r="A138" s="32">
        <v>59</v>
      </c>
      <c r="B138" s="96" t="s">
        <v>177</v>
      </c>
      <c r="C138" s="78">
        <v>6990</v>
      </c>
      <c r="D138" s="179">
        <v>6990</v>
      </c>
      <c r="E138" s="178">
        <f t="shared" si="5"/>
        <v>0</v>
      </c>
    </row>
    <row r="139" spans="1:5" s="12" customFormat="1" ht="64.5" customHeight="1">
      <c r="A139" s="32">
        <v>60</v>
      </c>
      <c r="B139" s="96" t="s">
        <v>178</v>
      </c>
      <c r="C139" s="78">
        <v>5925</v>
      </c>
      <c r="D139" s="179">
        <v>5925</v>
      </c>
      <c r="E139" s="178">
        <f t="shared" si="5"/>
        <v>0</v>
      </c>
    </row>
    <row r="140" spans="1:5" s="12" customFormat="1" ht="64.5" customHeight="1">
      <c r="A140" s="32">
        <v>61</v>
      </c>
      <c r="B140" s="96" t="s">
        <v>179</v>
      </c>
      <c r="C140" s="78">
        <v>5925</v>
      </c>
      <c r="D140" s="179">
        <v>5925</v>
      </c>
      <c r="E140" s="178">
        <f t="shared" si="5"/>
        <v>0</v>
      </c>
    </row>
    <row r="141" spans="1:5" s="12" customFormat="1" ht="41.25" customHeight="1">
      <c r="A141" s="32">
        <v>62</v>
      </c>
      <c r="B141" s="96" t="s">
        <v>180</v>
      </c>
      <c r="C141" s="78">
        <v>8150</v>
      </c>
      <c r="D141" s="179">
        <v>8150</v>
      </c>
      <c r="E141" s="178">
        <f t="shared" si="5"/>
        <v>0</v>
      </c>
    </row>
    <row r="142" spans="1:5" s="12" customFormat="1" ht="64.5" customHeight="1">
      <c r="A142" s="32">
        <v>63</v>
      </c>
      <c r="B142" s="96" t="s">
        <v>181</v>
      </c>
      <c r="C142" s="78">
        <v>5925</v>
      </c>
      <c r="D142" s="179">
        <v>5925</v>
      </c>
      <c r="E142" s="178">
        <f t="shared" si="5"/>
        <v>0</v>
      </c>
    </row>
    <row r="143" spans="1:5" s="12" customFormat="1" ht="60.75" customHeight="1">
      <c r="A143" s="32">
        <v>64</v>
      </c>
      <c r="B143" s="96" t="s">
        <v>182</v>
      </c>
      <c r="C143" s="78">
        <v>5925</v>
      </c>
      <c r="D143" s="179">
        <v>5925</v>
      </c>
      <c r="E143" s="178">
        <f t="shared" si="5"/>
        <v>0</v>
      </c>
    </row>
    <row r="144" spans="1:5" s="12" customFormat="1" ht="42" customHeight="1">
      <c r="A144" s="32">
        <v>65</v>
      </c>
      <c r="B144" s="96" t="s">
        <v>183</v>
      </c>
      <c r="C144" s="78">
        <v>8150</v>
      </c>
      <c r="D144" s="179">
        <v>8150</v>
      </c>
      <c r="E144" s="178">
        <f t="shared" si="5"/>
        <v>0</v>
      </c>
    </row>
    <row r="145" spans="1:235" s="12" customFormat="1" ht="62.25" customHeight="1">
      <c r="A145" s="32">
        <v>66</v>
      </c>
      <c r="B145" s="96" t="s">
        <v>184</v>
      </c>
      <c r="C145" s="78">
        <v>7350</v>
      </c>
      <c r="D145" s="179">
        <v>7350</v>
      </c>
      <c r="E145" s="178">
        <f t="shared" si="5"/>
        <v>0</v>
      </c>
    </row>
    <row r="146" spans="1:235" s="12" customFormat="1" ht="64.5" customHeight="1">
      <c r="A146" s="32">
        <v>67</v>
      </c>
      <c r="B146" s="96" t="s">
        <v>185</v>
      </c>
      <c r="C146" s="78">
        <v>5570</v>
      </c>
      <c r="D146" s="179">
        <v>5570</v>
      </c>
      <c r="E146" s="178">
        <f t="shared" si="5"/>
        <v>0</v>
      </c>
    </row>
    <row r="147" spans="1:235" s="12" customFormat="1" ht="60.75" customHeight="1">
      <c r="A147" s="32">
        <v>68</v>
      </c>
      <c r="B147" s="96" t="s">
        <v>186</v>
      </c>
      <c r="C147" s="78">
        <v>7080</v>
      </c>
      <c r="D147" s="179">
        <v>7080</v>
      </c>
      <c r="E147" s="178">
        <f t="shared" si="5"/>
        <v>0</v>
      </c>
    </row>
    <row r="148" spans="1:235" s="22" customFormat="1" ht="24.95" customHeight="1">
      <c r="A148" s="269"/>
      <c r="B148" s="269" t="s">
        <v>4</v>
      </c>
      <c r="C148" s="67">
        <f>SUM(C66,C69,C71,C73,C76,C78,C79,C81,C82,C83,C84,C85,C86,C87,C88,C89,C90,C91,C92,C93,C96,C97,C98,C99,C100,C101,C102,C103,C104,C105,C106,C107,C109,C110,C111,C112,C113,C114,C115,C116,C117,C118,C119,C120,C121,C124,C125,C126,C127,C128,C129,C130,C131,C132,C133,C134,C135,C137,C138,C139,C140,C141,C142,C143,C144,C145,C146,C147)-SUM(C67,C70,C74,C77)</f>
        <v>499490</v>
      </c>
      <c r="D148" s="106">
        <f>SUM(D66:D147)</f>
        <v>499298.3</v>
      </c>
      <c r="E148" s="106">
        <f>SUM(E66:E147)</f>
        <v>191.70000000000073</v>
      </c>
    </row>
    <row r="149" spans="1:235" s="12" customFormat="1">
      <c r="A149" s="180"/>
      <c r="B149" s="181"/>
      <c r="C149" s="161"/>
      <c r="D149" s="161"/>
      <c r="E149" s="182"/>
    </row>
    <row r="150" spans="1:235" s="5" customFormat="1" ht="44.25" customHeight="1">
      <c r="A150" s="301" t="s">
        <v>37</v>
      </c>
      <c r="B150" s="301"/>
      <c r="C150" s="301"/>
      <c r="D150" s="301"/>
      <c r="E150" s="301"/>
      <c r="F150" s="298"/>
      <c r="G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  <c r="BO150" s="298"/>
      <c r="BP150" s="298"/>
      <c r="BQ150" s="298"/>
      <c r="BR150" s="298"/>
      <c r="BS150" s="298"/>
      <c r="BT150" s="298"/>
      <c r="BU150" s="298"/>
      <c r="BV150" s="298"/>
      <c r="BW150" s="298"/>
      <c r="BX150" s="298"/>
      <c r="BY150" s="298"/>
      <c r="BZ150" s="298"/>
      <c r="CA150" s="298"/>
      <c r="CB150" s="298"/>
      <c r="CC150" s="298"/>
      <c r="CD150" s="298"/>
      <c r="CE150" s="298"/>
      <c r="CF150" s="298"/>
      <c r="CG150" s="298"/>
      <c r="CH150" s="298"/>
      <c r="CI150" s="298"/>
      <c r="CJ150" s="298"/>
      <c r="CK150" s="298"/>
      <c r="CL150" s="298"/>
      <c r="CM150" s="298"/>
      <c r="CN150" s="298"/>
      <c r="CO150" s="298"/>
      <c r="CP150" s="298"/>
      <c r="CQ150" s="298"/>
      <c r="CR150" s="298"/>
      <c r="CS150" s="298"/>
      <c r="CT150" s="298"/>
      <c r="CU150" s="298"/>
      <c r="CV150" s="298"/>
      <c r="CW150" s="298"/>
      <c r="CX150" s="298"/>
      <c r="CY150" s="298"/>
      <c r="CZ150" s="298"/>
      <c r="DA150" s="298"/>
      <c r="DB150" s="298"/>
      <c r="DC150" s="298"/>
      <c r="DD150" s="298"/>
      <c r="DE150" s="298"/>
      <c r="DF150" s="298"/>
      <c r="DG150" s="298"/>
      <c r="DH150" s="298"/>
      <c r="DI150" s="298"/>
      <c r="DJ150" s="298"/>
      <c r="DK150" s="298"/>
      <c r="DL150" s="298"/>
      <c r="DM150" s="298"/>
      <c r="DN150" s="298"/>
      <c r="DO150" s="298"/>
      <c r="DP150" s="298"/>
      <c r="DQ150" s="298"/>
      <c r="DR150" s="298"/>
      <c r="DS150" s="298"/>
      <c r="DT150" s="298"/>
      <c r="DU150" s="298"/>
      <c r="DV150" s="298"/>
      <c r="DW150" s="298"/>
      <c r="DX150" s="298"/>
      <c r="DY150" s="298"/>
      <c r="DZ150" s="298"/>
      <c r="EA150" s="298"/>
      <c r="EB150" s="298"/>
      <c r="EC150" s="298"/>
      <c r="ED150" s="298"/>
      <c r="EE150" s="298"/>
      <c r="EF150" s="298"/>
      <c r="EG150" s="298"/>
      <c r="EH150" s="298"/>
      <c r="EI150" s="298"/>
      <c r="EJ150" s="298"/>
      <c r="EK150" s="298"/>
      <c r="EL150" s="298"/>
      <c r="EM150" s="298"/>
      <c r="EN150" s="298"/>
      <c r="EO150" s="298"/>
      <c r="EP150" s="298"/>
      <c r="EQ150" s="298"/>
      <c r="ER150" s="298"/>
      <c r="ES150" s="298"/>
      <c r="ET150" s="298"/>
      <c r="EU150" s="298"/>
      <c r="EV150" s="298"/>
      <c r="EW150" s="298"/>
      <c r="EX150" s="298"/>
      <c r="EY150" s="298"/>
      <c r="EZ150" s="298"/>
      <c r="FA150" s="298"/>
      <c r="FB150" s="298"/>
      <c r="FC150" s="298"/>
      <c r="FD150" s="298"/>
      <c r="FE150" s="298"/>
      <c r="FF150" s="298"/>
      <c r="FG150" s="298"/>
      <c r="FH150" s="298"/>
      <c r="FI150" s="298"/>
      <c r="FJ150" s="298"/>
      <c r="FK150" s="298"/>
      <c r="FL150" s="298"/>
      <c r="FM150" s="298"/>
      <c r="FN150" s="298"/>
      <c r="FO150" s="298"/>
      <c r="FP150" s="298"/>
      <c r="FQ150" s="298"/>
      <c r="FR150" s="298"/>
      <c r="FS150" s="298"/>
      <c r="FT150" s="298"/>
      <c r="FU150" s="298"/>
      <c r="FV150" s="298"/>
      <c r="FW150" s="298"/>
      <c r="FX150" s="298"/>
      <c r="FY150" s="298"/>
      <c r="FZ150" s="298"/>
      <c r="GA150" s="298"/>
      <c r="GB150" s="298"/>
      <c r="GC150" s="298"/>
      <c r="GD150" s="298"/>
      <c r="GE150" s="298"/>
      <c r="GF150" s="298"/>
      <c r="GG150" s="298"/>
      <c r="GH150" s="298"/>
      <c r="GI150" s="298"/>
      <c r="GJ150" s="298"/>
      <c r="GK150" s="298"/>
      <c r="GL150" s="298"/>
      <c r="GM150" s="298"/>
      <c r="GN150" s="298"/>
      <c r="GO150" s="298"/>
      <c r="GP150" s="298"/>
      <c r="GQ150" s="298"/>
      <c r="GR150" s="298"/>
      <c r="GS150" s="298"/>
      <c r="GT150" s="298"/>
      <c r="GU150" s="298"/>
      <c r="GV150" s="298"/>
      <c r="GW150" s="298"/>
      <c r="GX150" s="298"/>
      <c r="GY150" s="298"/>
      <c r="GZ150" s="298"/>
      <c r="HA150" s="298"/>
      <c r="HB150" s="298"/>
      <c r="HC150" s="298"/>
      <c r="HD150" s="298"/>
      <c r="HE150" s="298"/>
      <c r="HF150" s="298"/>
      <c r="HG150" s="298"/>
      <c r="HH150" s="298"/>
      <c r="HI150" s="298"/>
      <c r="HJ150" s="298"/>
      <c r="HK150" s="298"/>
      <c r="HL150" s="298"/>
      <c r="HM150" s="298"/>
      <c r="HN150" s="298"/>
      <c r="HO150" s="298"/>
      <c r="HP150" s="298"/>
      <c r="HQ150" s="298"/>
      <c r="HR150" s="298"/>
      <c r="HS150" s="298"/>
      <c r="HT150" s="298"/>
      <c r="HU150" s="298"/>
      <c r="HV150" s="298"/>
      <c r="HW150" s="298"/>
      <c r="HX150" s="298"/>
      <c r="HY150" s="298"/>
      <c r="HZ150" s="298"/>
      <c r="IA150" s="298"/>
    </row>
    <row r="151" spans="1:235" s="5" customFormat="1" ht="24.95" customHeight="1">
      <c r="A151" s="115" t="s">
        <v>79</v>
      </c>
      <c r="B151" s="266"/>
      <c r="C151" s="266"/>
      <c r="D151" s="266"/>
      <c r="E151" s="266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  <c r="AA151" s="267"/>
      <c r="AB151" s="267"/>
      <c r="AC151" s="267"/>
      <c r="AD151" s="267"/>
      <c r="AE151" s="267"/>
      <c r="AF151" s="267"/>
      <c r="AG151" s="267"/>
      <c r="AH151" s="267"/>
      <c r="AI151" s="267"/>
      <c r="AJ151" s="267"/>
      <c r="AK151" s="267"/>
      <c r="AL151" s="267"/>
      <c r="AM151" s="267"/>
      <c r="AN151" s="267"/>
      <c r="AO151" s="267"/>
      <c r="AP151" s="267"/>
      <c r="AQ151" s="267"/>
      <c r="AR151" s="267"/>
      <c r="AS151" s="267"/>
      <c r="AT151" s="267"/>
      <c r="AU151" s="267"/>
      <c r="AV151" s="267"/>
      <c r="AW151" s="267"/>
      <c r="AX151" s="267"/>
      <c r="AY151" s="267"/>
      <c r="AZ151" s="267"/>
      <c r="BA151" s="267"/>
      <c r="BB151" s="267"/>
      <c r="BC151" s="267"/>
      <c r="BD151" s="267"/>
      <c r="BE151" s="267"/>
      <c r="BF151" s="267"/>
      <c r="BG151" s="267"/>
      <c r="BH151" s="267"/>
      <c r="BI151" s="267"/>
      <c r="BJ151" s="267"/>
      <c r="BK151" s="267"/>
      <c r="BL151" s="267"/>
      <c r="BM151" s="267"/>
      <c r="BN151" s="267"/>
      <c r="BO151" s="267"/>
      <c r="BP151" s="267"/>
      <c r="BQ151" s="267"/>
      <c r="BR151" s="267"/>
      <c r="BS151" s="267"/>
      <c r="BT151" s="267"/>
      <c r="BU151" s="267"/>
      <c r="BV151" s="267"/>
      <c r="BW151" s="267"/>
      <c r="BX151" s="267"/>
      <c r="BY151" s="267"/>
      <c r="BZ151" s="267"/>
      <c r="CA151" s="267"/>
      <c r="CB151" s="267"/>
      <c r="CC151" s="267"/>
      <c r="CD151" s="267"/>
      <c r="CE151" s="267"/>
      <c r="CF151" s="267"/>
      <c r="CG151" s="267"/>
      <c r="CH151" s="267"/>
      <c r="CI151" s="267"/>
      <c r="CJ151" s="267"/>
      <c r="CK151" s="267"/>
      <c r="CL151" s="267"/>
      <c r="CM151" s="267"/>
      <c r="CN151" s="267"/>
      <c r="CO151" s="267"/>
      <c r="CP151" s="267"/>
      <c r="CQ151" s="267"/>
      <c r="CR151" s="267"/>
      <c r="CS151" s="267"/>
      <c r="CT151" s="267"/>
      <c r="CU151" s="267"/>
      <c r="CV151" s="267"/>
      <c r="CW151" s="267"/>
      <c r="CX151" s="267"/>
      <c r="CY151" s="267"/>
      <c r="CZ151" s="267"/>
      <c r="DA151" s="267"/>
      <c r="DB151" s="267"/>
      <c r="DC151" s="267"/>
      <c r="DD151" s="267"/>
      <c r="DE151" s="267"/>
      <c r="DF151" s="267"/>
      <c r="DG151" s="267"/>
      <c r="DH151" s="267"/>
      <c r="DI151" s="267"/>
      <c r="DJ151" s="267"/>
      <c r="DK151" s="267"/>
      <c r="DL151" s="267"/>
      <c r="DM151" s="267"/>
      <c r="DN151" s="267"/>
      <c r="DO151" s="267"/>
      <c r="DP151" s="267"/>
      <c r="DQ151" s="267"/>
      <c r="DR151" s="267"/>
      <c r="DS151" s="267"/>
      <c r="DT151" s="267"/>
      <c r="DU151" s="267"/>
      <c r="DV151" s="267"/>
      <c r="DW151" s="267"/>
      <c r="DX151" s="267"/>
      <c r="DY151" s="267"/>
      <c r="DZ151" s="267"/>
      <c r="EA151" s="267"/>
      <c r="EB151" s="267"/>
      <c r="EC151" s="267"/>
      <c r="ED151" s="267"/>
      <c r="EE151" s="267"/>
      <c r="EF151" s="267"/>
      <c r="EG151" s="267"/>
      <c r="EH151" s="267"/>
      <c r="EI151" s="267"/>
      <c r="EJ151" s="267"/>
      <c r="EK151" s="267"/>
      <c r="EL151" s="267"/>
      <c r="EM151" s="267"/>
      <c r="EN151" s="267"/>
      <c r="EO151" s="267"/>
      <c r="EP151" s="267"/>
      <c r="EQ151" s="267"/>
      <c r="ER151" s="267"/>
      <c r="ES151" s="267"/>
      <c r="ET151" s="267"/>
      <c r="EU151" s="267"/>
      <c r="EV151" s="267"/>
      <c r="EW151" s="267"/>
      <c r="EX151" s="267"/>
      <c r="EY151" s="267"/>
      <c r="EZ151" s="267"/>
      <c r="FA151" s="267"/>
      <c r="FB151" s="267"/>
      <c r="FC151" s="267"/>
      <c r="FD151" s="267"/>
      <c r="FE151" s="267"/>
      <c r="FF151" s="267"/>
      <c r="FG151" s="267"/>
      <c r="FH151" s="267"/>
      <c r="FI151" s="267"/>
      <c r="FJ151" s="267"/>
      <c r="FK151" s="267"/>
      <c r="FL151" s="267"/>
      <c r="FM151" s="267"/>
      <c r="FN151" s="267"/>
      <c r="FO151" s="267"/>
      <c r="FP151" s="267"/>
      <c r="FQ151" s="267"/>
      <c r="FR151" s="267"/>
      <c r="FS151" s="267"/>
      <c r="FT151" s="267"/>
      <c r="FU151" s="267"/>
      <c r="FV151" s="267"/>
      <c r="FW151" s="267"/>
      <c r="FX151" s="267"/>
      <c r="FY151" s="267"/>
      <c r="FZ151" s="267"/>
      <c r="GA151" s="267"/>
      <c r="GB151" s="267"/>
      <c r="GC151" s="267"/>
      <c r="GD151" s="267"/>
      <c r="GE151" s="267"/>
      <c r="GF151" s="267"/>
      <c r="GG151" s="267"/>
      <c r="GH151" s="267"/>
      <c r="GI151" s="267"/>
      <c r="GJ151" s="267"/>
      <c r="GK151" s="267"/>
      <c r="GL151" s="267"/>
      <c r="GM151" s="267"/>
      <c r="GN151" s="267"/>
      <c r="GO151" s="267"/>
      <c r="GP151" s="267"/>
      <c r="GQ151" s="267"/>
      <c r="GR151" s="267"/>
      <c r="GS151" s="267"/>
      <c r="GT151" s="267"/>
      <c r="GU151" s="267"/>
      <c r="GV151" s="267"/>
      <c r="GW151" s="267"/>
      <c r="GX151" s="267"/>
      <c r="GY151" s="267"/>
      <c r="GZ151" s="267"/>
      <c r="HA151" s="267"/>
      <c r="HB151" s="267"/>
      <c r="HC151" s="267"/>
      <c r="HD151" s="267"/>
      <c r="HE151" s="267"/>
      <c r="HF151" s="267"/>
      <c r="HG151" s="267"/>
      <c r="HH151" s="267"/>
      <c r="HI151" s="267"/>
      <c r="HJ151" s="267"/>
      <c r="HK151" s="267"/>
      <c r="HL151" s="267"/>
      <c r="HM151" s="267"/>
      <c r="HN151" s="267"/>
      <c r="HO151" s="267"/>
      <c r="HP151" s="267"/>
      <c r="HQ151" s="267"/>
      <c r="HR151" s="267"/>
      <c r="HS151" s="267"/>
      <c r="HT151" s="267"/>
      <c r="HU151" s="267"/>
      <c r="HV151" s="267"/>
      <c r="HW151" s="267"/>
      <c r="HX151" s="267"/>
      <c r="HY151" s="267"/>
      <c r="HZ151" s="267"/>
      <c r="IA151" s="267"/>
    </row>
    <row r="152" spans="1:235" s="5" customFormat="1" ht="24.95" customHeight="1">
      <c r="A152" s="105" t="s">
        <v>0</v>
      </c>
      <c r="B152" s="105" t="s">
        <v>1</v>
      </c>
      <c r="C152" s="103" t="s">
        <v>2</v>
      </c>
      <c r="D152" s="104" t="s">
        <v>58</v>
      </c>
      <c r="E152" s="105" t="s">
        <v>26</v>
      </c>
    </row>
    <row r="153" spans="1:235" s="13" customFormat="1" ht="43.5" customHeight="1">
      <c r="A153" s="152">
        <v>1</v>
      </c>
      <c r="B153" s="183" t="s">
        <v>187</v>
      </c>
      <c r="C153" s="166">
        <v>20000</v>
      </c>
      <c r="D153" s="184">
        <v>0</v>
      </c>
      <c r="E153" s="134">
        <f>C153-D153</f>
        <v>20000</v>
      </c>
    </row>
    <row r="154" spans="1:235" s="22" customFormat="1" ht="24.95" customHeight="1">
      <c r="A154" s="105"/>
      <c r="B154" s="105" t="s">
        <v>4</v>
      </c>
      <c r="C154" s="127">
        <f>SUM(C153:C153)</f>
        <v>20000</v>
      </c>
      <c r="D154" s="127">
        <f>SUM(D153:D153)</f>
        <v>0</v>
      </c>
      <c r="E154" s="127">
        <f>SUM(E153:E153)</f>
        <v>20000</v>
      </c>
    </row>
    <row r="155" spans="1:235" s="8" customFormat="1" ht="20.100000000000001" customHeight="1">
      <c r="A155" s="185"/>
      <c r="B155" s="185"/>
      <c r="C155" s="186"/>
      <c r="D155" s="186"/>
      <c r="E155" s="187"/>
    </row>
    <row r="156" spans="1:235" s="5" customFormat="1" ht="44.25" customHeight="1">
      <c r="A156" s="301" t="s">
        <v>37</v>
      </c>
      <c r="B156" s="301"/>
      <c r="C156" s="301"/>
      <c r="D156" s="301"/>
      <c r="E156" s="301"/>
      <c r="F156" s="298"/>
      <c r="G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  <c r="BO156" s="298"/>
      <c r="BP156" s="298"/>
      <c r="BQ156" s="298"/>
      <c r="BR156" s="298"/>
      <c r="BS156" s="298"/>
      <c r="BT156" s="298"/>
      <c r="BU156" s="298"/>
      <c r="BV156" s="298"/>
      <c r="BW156" s="298"/>
      <c r="BX156" s="298"/>
      <c r="BY156" s="298"/>
      <c r="BZ156" s="298"/>
      <c r="CA156" s="298"/>
      <c r="CB156" s="298"/>
      <c r="CC156" s="298"/>
      <c r="CD156" s="298"/>
      <c r="CE156" s="298"/>
      <c r="CF156" s="298"/>
      <c r="CG156" s="298"/>
      <c r="CH156" s="298"/>
      <c r="CI156" s="298"/>
      <c r="CJ156" s="298"/>
      <c r="CK156" s="298"/>
      <c r="CL156" s="298"/>
      <c r="CM156" s="298"/>
      <c r="CN156" s="298"/>
      <c r="CO156" s="298"/>
      <c r="CP156" s="298"/>
      <c r="CQ156" s="298"/>
      <c r="CR156" s="298"/>
      <c r="CS156" s="298"/>
      <c r="CT156" s="298"/>
      <c r="CU156" s="298"/>
      <c r="CV156" s="298"/>
      <c r="CW156" s="298"/>
      <c r="CX156" s="298"/>
      <c r="CY156" s="298"/>
      <c r="CZ156" s="298"/>
      <c r="DA156" s="298"/>
      <c r="DB156" s="298"/>
      <c r="DC156" s="298"/>
      <c r="DD156" s="298"/>
      <c r="DE156" s="298"/>
      <c r="DF156" s="298"/>
      <c r="DG156" s="298"/>
      <c r="DH156" s="298"/>
      <c r="DI156" s="298"/>
      <c r="DJ156" s="298"/>
      <c r="DK156" s="298"/>
      <c r="DL156" s="298"/>
      <c r="DM156" s="298"/>
      <c r="DN156" s="298"/>
      <c r="DO156" s="298"/>
      <c r="DP156" s="298"/>
      <c r="DQ156" s="298"/>
      <c r="DR156" s="298"/>
      <c r="DS156" s="298"/>
      <c r="DT156" s="298"/>
      <c r="DU156" s="298"/>
      <c r="DV156" s="298"/>
      <c r="DW156" s="298"/>
      <c r="DX156" s="298"/>
      <c r="DY156" s="298"/>
      <c r="DZ156" s="298"/>
      <c r="EA156" s="298"/>
      <c r="EB156" s="298"/>
      <c r="EC156" s="298"/>
      <c r="ED156" s="298"/>
      <c r="EE156" s="298"/>
      <c r="EF156" s="298"/>
      <c r="EG156" s="298"/>
      <c r="EH156" s="298"/>
      <c r="EI156" s="298"/>
      <c r="EJ156" s="298"/>
      <c r="EK156" s="298"/>
      <c r="EL156" s="298"/>
      <c r="EM156" s="298"/>
      <c r="EN156" s="298"/>
      <c r="EO156" s="298"/>
      <c r="EP156" s="298"/>
      <c r="EQ156" s="298"/>
      <c r="ER156" s="298"/>
      <c r="ES156" s="298"/>
      <c r="ET156" s="298"/>
      <c r="EU156" s="298"/>
      <c r="EV156" s="298"/>
      <c r="EW156" s="298"/>
      <c r="EX156" s="298"/>
      <c r="EY156" s="298"/>
      <c r="EZ156" s="298"/>
      <c r="FA156" s="298"/>
      <c r="FB156" s="298"/>
      <c r="FC156" s="298"/>
      <c r="FD156" s="298"/>
      <c r="FE156" s="298"/>
      <c r="FF156" s="298"/>
      <c r="FG156" s="298"/>
      <c r="FH156" s="298"/>
      <c r="FI156" s="298"/>
      <c r="FJ156" s="298"/>
      <c r="FK156" s="298"/>
      <c r="FL156" s="298"/>
      <c r="FM156" s="298"/>
      <c r="FN156" s="298"/>
      <c r="FO156" s="298"/>
      <c r="FP156" s="298"/>
      <c r="FQ156" s="298"/>
      <c r="FR156" s="298"/>
      <c r="FS156" s="298"/>
      <c r="FT156" s="298"/>
      <c r="FU156" s="298"/>
      <c r="FV156" s="298"/>
      <c r="FW156" s="298"/>
      <c r="FX156" s="298"/>
      <c r="FY156" s="298"/>
      <c r="FZ156" s="298"/>
      <c r="GA156" s="298"/>
      <c r="GB156" s="298"/>
      <c r="GC156" s="298"/>
      <c r="GD156" s="298"/>
      <c r="GE156" s="298"/>
      <c r="GF156" s="298"/>
      <c r="GG156" s="298"/>
      <c r="GH156" s="298"/>
      <c r="GI156" s="298"/>
      <c r="GJ156" s="298"/>
      <c r="GK156" s="298"/>
      <c r="GL156" s="298"/>
      <c r="GM156" s="298"/>
      <c r="GN156" s="298"/>
      <c r="GO156" s="298"/>
      <c r="GP156" s="298"/>
      <c r="GQ156" s="298"/>
      <c r="GR156" s="298"/>
      <c r="GS156" s="298"/>
      <c r="GT156" s="298"/>
      <c r="GU156" s="298"/>
      <c r="GV156" s="298"/>
      <c r="GW156" s="298"/>
      <c r="GX156" s="298"/>
      <c r="GY156" s="298"/>
      <c r="GZ156" s="298"/>
      <c r="HA156" s="298"/>
      <c r="HB156" s="298"/>
      <c r="HC156" s="298"/>
      <c r="HD156" s="298"/>
      <c r="HE156" s="298"/>
      <c r="HF156" s="298"/>
      <c r="HG156" s="298"/>
      <c r="HH156" s="298"/>
      <c r="HI156" s="298"/>
      <c r="HJ156" s="298"/>
      <c r="HK156" s="298"/>
      <c r="HL156" s="298"/>
      <c r="HM156" s="298"/>
      <c r="HN156" s="298"/>
      <c r="HO156" s="298"/>
      <c r="HP156" s="298"/>
      <c r="HQ156" s="298"/>
      <c r="HR156" s="298"/>
      <c r="HS156" s="298"/>
      <c r="HT156" s="298"/>
      <c r="HU156" s="298"/>
      <c r="HV156" s="298"/>
      <c r="HW156" s="298"/>
      <c r="HX156" s="298"/>
      <c r="HY156" s="298"/>
      <c r="HZ156" s="298"/>
      <c r="IA156" s="298"/>
    </row>
    <row r="157" spans="1:235" s="5" customFormat="1" ht="24.95" customHeight="1">
      <c r="A157" s="115" t="s">
        <v>80</v>
      </c>
      <c r="B157" s="266"/>
      <c r="C157" s="266"/>
      <c r="D157" s="266"/>
      <c r="E157" s="266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  <c r="AA157" s="267"/>
      <c r="AB157" s="267"/>
      <c r="AC157" s="267"/>
      <c r="AD157" s="267"/>
      <c r="AE157" s="267"/>
      <c r="AF157" s="267"/>
      <c r="AG157" s="267"/>
      <c r="AH157" s="267"/>
      <c r="AI157" s="267"/>
      <c r="AJ157" s="267"/>
      <c r="AK157" s="267"/>
      <c r="AL157" s="267"/>
      <c r="AM157" s="267"/>
      <c r="AN157" s="267"/>
      <c r="AO157" s="267"/>
      <c r="AP157" s="267"/>
      <c r="AQ157" s="267"/>
      <c r="AR157" s="267"/>
      <c r="AS157" s="267"/>
      <c r="AT157" s="267"/>
      <c r="AU157" s="267"/>
      <c r="AV157" s="267"/>
      <c r="AW157" s="267"/>
      <c r="AX157" s="267"/>
      <c r="AY157" s="267"/>
      <c r="AZ157" s="267"/>
      <c r="BA157" s="267"/>
      <c r="BB157" s="267"/>
      <c r="BC157" s="267"/>
      <c r="BD157" s="267"/>
      <c r="BE157" s="267"/>
      <c r="BF157" s="267"/>
      <c r="BG157" s="267"/>
      <c r="BH157" s="267"/>
      <c r="BI157" s="267"/>
      <c r="BJ157" s="267"/>
      <c r="BK157" s="267"/>
      <c r="BL157" s="267"/>
      <c r="BM157" s="267"/>
      <c r="BN157" s="267"/>
      <c r="BO157" s="267"/>
      <c r="BP157" s="267"/>
      <c r="BQ157" s="267"/>
      <c r="BR157" s="267"/>
      <c r="BS157" s="267"/>
      <c r="BT157" s="267"/>
      <c r="BU157" s="267"/>
      <c r="BV157" s="267"/>
      <c r="BW157" s="267"/>
      <c r="BX157" s="267"/>
      <c r="BY157" s="267"/>
      <c r="BZ157" s="267"/>
      <c r="CA157" s="267"/>
      <c r="CB157" s="267"/>
      <c r="CC157" s="267"/>
      <c r="CD157" s="267"/>
      <c r="CE157" s="267"/>
      <c r="CF157" s="267"/>
      <c r="CG157" s="267"/>
      <c r="CH157" s="267"/>
      <c r="CI157" s="267"/>
      <c r="CJ157" s="267"/>
      <c r="CK157" s="267"/>
      <c r="CL157" s="267"/>
      <c r="CM157" s="267"/>
      <c r="CN157" s="267"/>
      <c r="CO157" s="267"/>
      <c r="CP157" s="267"/>
      <c r="CQ157" s="267"/>
      <c r="CR157" s="267"/>
      <c r="CS157" s="267"/>
      <c r="CT157" s="267"/>
      <c r="CU157" s="267"/>
      <c r="CV157" s="267"/>
      <c r="CW157" s="267"/>
      <c r="CX157" s="267"/>
      <c r="CY157" s="267"/>
      <c r="CZ157" s="267"/>
      <c r="DA157" s="267"/>
      <c r="DB157" s="267"/>
      <c r="DC157" s="267"/>
      <c r="DD157" s="267"/>
      <c r="DE157" s="267"/>
      <c r="DF157" s="267"/>
      <c r="DG157" s="267"/>
      <c r="DH157" s="267"/>
      <c r="DI157" s="267"/>
      <c r="DJ157" s="267"/>
      <c r="DK157" s="267"/>
      <c r="DL157" s="267"/>
      <c r="DM157" s="267"/>
      <c r="DN157" s="267"/>
      <c r="DO157" s="267"/>
      <c r="DP157" s="267"/>
      <c r="DQ157" s="267"/>
      <c r="DR157" s="267"/>
      <c r="DS157" s="267"/>
      <c r="DT157" s="267"/>
      <c r="DU157" s="267"/>
      <c r="DV157" s="267"/>
      <c r="DW157" s="267"/>
      <c r="DX157" s="267"/>
      <c r="DY157" s="267"/>
      <c r="DZ157" s="267"/>
      <c r="EA157" s="267"/>
      <c r="EB157" s="267"/>
      <c r="EC157" s="267"/>
      <c r="ED157" s="267"/>
      <c r="EE157" s="267"/>
      <c r="EF157" s="267"/>
      <c r="EG157" s="267"/>
      <c r="EH157" s="267"/>
      <c r="EI157" s="267"/>
      <c r="EJ157" s="267"/>
      <c r="EK157" s="267"/>
      <c r="EL157" s="267"/>
      <c r="EM157" s="267"/>
      <c r="EN157" s="267"/>
      <c r="EO157" s="267"/>
      <c r="EP157" s="267"/>
      <c r="EQ157" s="267"/>
      <c r="ER157" s="267"/>
      <c r="ES157" s="267"/>
      <c r="ET157" s="267"/>
      <c r="EU157" s="267"/>
      <c r="EV157" s="267"/>
      <c r="EW157" s="267"/>
      <c r="EX157" s="267"/>
      <c r="EY157" s="267"/>
      <c r="EZ157" s="267"/>
      <c r="FA157" s="267"/>
      <c r="FB157" s="267"/>
      <c r="FC157" s="267"/>
      <c r="FD157" s="267"/>
      <c r="FE157" s="267"/>
      <c r="FF157" s="267"/>
      <c r="FG157" s="267"/>
      <c r="FH157" s="267"/>
      <c r="FI157" s="267"/>
      <c r="FJ157" s="267"/>
      <c r="FK157" s="267"/>
      <c r="FL157" s="267"/>
      <c r="FM157" s="267"/>
      <c r="FN157" s="267"/>
      <c r="FO157" s="267"/>
      <c r="FP157" s="267"/>
      <c r="FQ157" s="267"/>
      <c r="FR157" s="267"/>
      <c r="FS157" s="267"/>
      <c r="FT157" s="267"/>
      <c r="FU157" s="267"/>
      <c r="FV157" s="267"/>
      <c r="FW157" s="267"/>
      <c r="FX157" s="267"/>
      <c r="FY157" s="267"/>
      <c r="FZ157" s="267"/>
      <c r="GA157" s="267"/>
      <c r="GB157" s="267"/>
      <c r="GC157" s="267"/>
      <c r="GD157" s="267"/>
      <c r="GE157" s="267"/>
      <c r="GF157" s="267"/>
      <c r="GG157" s="267"/>
      <c r="GH157" s="267"/>
      <c r="GI157" s="267"/>
      <c r="GJ157" s="267"/>
      <c r="GK157" s="267"/>
      <c r="GL157" s="267"/>
      <c r="GM157" s="267"/>
      <c r="GN157" s="267"/>
      <c r="GO157" s="267"/>
      <c r="GP157" s="267"/>
      <c r="GQ157" s="267"/>
      <c r="GR157" s="267"/>
      <c r="GS157" s="267"/>
      <c r="GT157" s="267"/>
      <c r="GU157" s="267"/>
      <c r="GV157" s="267"/>
      <c r="GW157" s="267"/>
      <c r="GX157" s="267"/>
      <c r="GY157" s="267"/>
      <c r="GZ157" s="267"/>
      <c r="HA157" s="267"/>
      <c r="HB157" s="267"/>
      <c r="HC157" s="267"/>
      <c r="HD157" s="267"/>
      <c r="HE157" s="267"/>
      <c r="HF157" s="267"/>
      <c r="HG157" s="267"/>
      <c r="HH157" s="267"/>
      <c r="HI157" s="267"/>
      <c r="HJ157" s="267"/>
      <c r="HK157" s="267"/>
      <c r="HL157" s="267"/>
      <c r="HM157" s="267"/>
      <c r="HN157" s="267"/>
      <c r="HO157" s="267"/>
      <c r="HP157" s="267"/>
      <c r="HQ157" s="267"/>
      <c r="HR157" s="267"/>
      <c r="HS157" s="267"/>
      <c r="HT157" s="267"/>
      <c r="HU157" s="267"/>
      <c r="HV157" s="267"/>
      <c r="HW157" s="267"/>
      <c r="HX157" s="267"/>
      <c r="HY157" s="267"/>
      <c r="HZ157" s="267"/>
      <c r="IA157" s="267"/>
    </row>
    <row r="158" spans="1:235" s="5" customFormat="1" ht="24.95" customHeight="1">
      <c r="A158" s="105" t="s">
        <v>0</v>
      </c>
      <c r="B158" s="105" t="s">
        <v>1</v>
      </c>
      <c r="C158" s="103" t="s">
        <v>2</v>
      </c>
      <c r="D158" s="104" t="s">
        <v>58</v>
      </c>
      <c r="E158" s="105" t="s">
        <v>26</v>
      </c>
    </row>
    <row r="159" spans="1:235" s="12" customFormat="1" ht="41.25" customHeight="1">
      <c r="A159" s="25">
        <v>1</v>
      </c>
      <c r="B159" s="90" t="s">
        <v>97</v>
      </c>
      <c r="C159" s="66">
        <v>370000</v>
      </c>
      <c r="D159" s="74">
        <v>369000</v>
      </c>
      <c r="E159" s="74">
        <f t="shared" ref="E159:E164" si="6">C159-D159</f>
        <v>1000</v>
      </c>
    </row>
    <row r="160" spans="1:235" s="12" customFormat="1" ht="63.75" customHeight="1">
      <c r="A160" s="25">
        <v>2</v>
      </c>
      <c r="B160" s="91" t="s">
        <v>98</v>
      </c>
      <c r="C160" s="66">
        <v>330000</v>
      </c>
      <c r="D160" s="74">
        <v>329000</v>
      </c>
      <c r="E160" s="74">
        <f t="shared" si="6"/>
        <v>1000</v>
      </c>
    </row>
    <row r="161" spans="1:235" s="12" customFormat="1" ht="41.25" customHeight="1">
      <c r="A161" s="25">
        <v>3</v>
      </c>
      <c r="B161" s="91" t="s">
        <v>99</v>
      </c>
      <c r="C161" s="66">
        <v>316000</v>
      </c>
      <c r="D161" s="74">
        <v>316000</v>
      </c>
      <c r="E161" s="74">
        <f t="shared" si="6"/>
        <v>0</v>
      </c>
    </row>
    <row r="162" spans="1:235" s="12" customFormat="1" ht="41.25" customHeight="1">
      <c r="A162" s="25">
        <v>4</v>
      </c>
      <c r="B162" s="91" t="s">
        <v>100</v>
      </c>
      <c r="C162" s="66">
        <v>330000</v>
      </c>
      <c r="D162" s="74">
        <v>330000</v>
      </c>
      <c r="E162" s="74">
        <f t="shared" si="6"/>
        <v>0</v>
      </c>
    </row>
    <row r="163" spans="1:235" s="12" customFormat="1" ht="61.5" customHeight="1">
      <c r="A163" s="25">
        <v>5</v>
      </c>
      <c r="B163" s="91" t="s">
        <v>101</v>
      </c>
      <c r="C163" s="66">
        <v>354000</v>
      </c>
      <c r="D163" s="74">
        <v>353000</v>
      </c>
      <c r="E163" s="74">
        <f t="shared" si="6"/>
        <v>1000</v>
      </c>
    </row>
    <row r="164" spans="1:235" s="12" customFormat="1" ht="41.25" customHeight="1">
      <c r="A164" s="25">
        <v>6</v>
      </c>
      <c r="B164" s="92" t="s">
        <v>102</v>
      </c>
      <c r="C164" s="66">
        <v>300000</v>
      </c>
      <c r="D164" s="74">
        <v>299000</v>
      </c>
      <c r="E164" s="74">
        <f t="shared" si="6"/>
        <v>1000</v>
      </c>
    </row>
    <row r="165" spans="1:235" s="5" customFormat="1" ht="40.5" customHeight="1">
      <c r="A165" s="152">
        <v>7</v>
      </c>
      <c r="B165" s="289" t="s">
        <v>42</v>
      </c>
      <c r="C165" s="189"/>
      <c r="D165" s="189"/>
      <c r="E165" s="194"/>
    </row>
    <row r="166" spans="1:235" s="31" customFormat="1" ht="21.95" customHeight="1">
      <c r="A166" s="157"/>
      <c r="B166" s="146" t="s">
        <v>256</v>
      </c>
      <c r="C166" s="168">
        <v>1500000</v>
      </c>
      <c r="D166" s="120">
        <v>1729950</v>
      </c>
      <c r="E166" s="120">
        <f>C166+C167-D166</f>
        <v>20050</v>
      </c>
      <c r="F166" s="102"/>
    </row>
    <row r="167" spans="1:235" s="31" customFormat="1" ht="21.95" customHeight="1">
      <c r="A167" s="148"/>
      <c r="B167" s="147" t="s">
        <v>257</v>
      </c>
      <c r="C167" s="121">
        <v>250000</v>
      </c>
      <c r="D167" s="122"/>
      <c r="E167" s="122"/>
      <c r="F167" s="102"/>
    </row>
    <row r="168" spans="1:235" s="22" customFormat="1" ht="24.95" customHeight="1">
      <c r="A168" s="105"/>
      <c r="B168" s="105" t="s">
        <v>4</v>
      </c>
      <c r="C168" s="127">
        <f>SUM(C159:C167)</f>
        <v>3750000</v>
      </c>
      <c r="D168" s="127">
        <f>SUM(D159:D167)</f>
        <v>3725950</v>
      </c>
      <c r="E168" s="127">
        <f>SUM(E159:E167)</f>
        <v>24050</v>
      </c>
    </row>
    <row r="169" spans="1:235" s="22" customFormat="1" ht="20.100000000000001" customHeight="1">
      <c r="A169" s="190"/>
      <c r="B169" s="190"/>
      <c r="C169" s="142"/>
      <c r="D169" s="142"/>
      <c r="E169" s="143"/>
    </row>
    <row r="171" spans="1:235" s="5" customFormat="1" ht="44.25" customHeight="1">
      <c r="A171" s="300" t="s">
        <v>37</v>
      </c>
      <c r="B171" s="300"/>
      <c r="C171" s="300"/>
      <c r="D171" s="300"/>
      <c r="E171" s="300"/>
      <c r="F171" s="298"/>
      <c r="G171" s="298"/>
      <c r="I171" s="298"/>
      <c r="J171" s="298"/>
      <c r="K171" s="298"/>
      <c r="L171" s="298"/>
      <c r="M171" s="298"/>
      <c r="N171" s="298"/>
      <c r="O171" s="298"/>
      <c r="P171" s="298"/>
      <c r="Q171" s="298"/>
      <c r="R171" s="298"/>
      <c r="S171" s="298"/>
      <c r="T171" s="298"/>
      <c r="U171" s="298"/>
      <c r="V171" s="298"/>
      <c r="W171" s="298"/>
      <c r="X171" s="298"/>
      <c r="Y171" s="298"/>
      <c r="Z171" s="298"/>
      <c r="AA171" s="298"/>
      <c r="AB171" s="298"/>
      <c r="AC171" s="298"/>
      <c r="AD171" s="298"/>
      <c r="AE171" s="298"/>
      <c r="AF171" s="298"/>
      <c r="AG171" s="298"/>
      <c r="AH171" s="298"/>
      <c r="AI171" s="298"/>
      <c r="AJ171" s="298"/>
      <c r="AK171" s="298"/>
      <c r="AL171" s="298"/>
      <c r="AM171" s="298"/>
      <c r="AN171" s="298"/>
      <c r="AO171" s="298"/>
      <c r="AP171" s="298"/>
      <c r="AQ171" s="298"/>
      <c r="AR171" s="298"/>
      <c r="AS171" s="298"/>
      <c r="AT171" s="298"/>
      <c r="AU171" s="298"/>
      <c r="AV171" s="298"/>
      <c r="AW171" s="298"/>
      <c r="AX171" s="298"/>
      <c r="AY171" s="298"/>
      <c r="AZ171" s="298"/>
      <c r="BA171" s="298"/>
      <c r="BB171" s="298"/>
      <c r="BC171" s="298"/>
      <c r="BD171" s="298"/>
      <c r="BE171" s="298"/>
      <c r="BF171" s="298"/>
      <c r="BG171" s="298"/>
      <c r="BH171" s="298"/>
      <c r="BI171" s="298"/>
      <c r="BJ171" s="298"/>
      <c r="BK171" s="298"/>
      <c r="BL171" s="298"/>
      <c r="BM171" s="298"/>
      <c r="BN171" s="298"/>
      <c r="BO171" s="298"/>
      <c r="BP171" s="298"/>
      <c r="BQ171" s="298"/>
      <c r="BR171" s="298"/>
      <c r="BS171" s="298"/>
      <c r="BT171" s="298"/>
      <c r="BU171" s="298"/>
      <c r="BV171" s="298"/>
      <c r="BW171" s="298"/>
      <c r="BX171" s="298"/>
      <c r="BY171" s="298"/>
      <c r="BZ171" s="298"/>
      <c r="CA171" s="298"/>
      <c r="CB171" s="298"/>
      <c r="CC171" s="298"/>
      <c r="CD171" s="298"/>
      <c r="CE171" s="298"/>
      <c r="CF171" s="298"/>
      <c r="CG171" s="298"/>
      <c r="CH171" s="298"/>
      <c r="CI171" s="298"/>
      <c r="CJ171" s="298"/>
      <c r="CK171" s="298"/>
      <c r="CL171" s="298"/>
      <c r="CM171" s="298"/>
      <c r="CN171" s="298"/>
      <c r="CO171" s="298"/>
      <c r="CP171" s="298"/>
      <c r="CQ171" s="298"/>
      <c r="CR171" s="298"/>
      <c r="CS171" s="298"/>
      <c r="CT171" s="298"/>
      <c r="CU171" s="298"/>
      <c r="CV171" s="298"/>
      <c r="CW171" s="298"/>
      <c r="CX171" s="298"/>
      <c r="CY171" s="298"/>
      <c r="CZ171" s="298"/>
      <c r="DA171" s="298"/>
      <c r="DB171" s="298"/>
      <c r="DC171" s="298"/>
      <c r="DD171" s="298"/>
      <c r="DE171" s="298"/>
      <c r="DF171" s="298"/>
      <c r="DG171" s="298"/>
      <c r="DH171" s="298"/>
      <c r="DI171" s="298"/>
      <c r="DJ171" s="298"/>
      <c r="DK171" s="298"/>
      <c r="DL171" s="298"/>
      <c r="DM171" s="298"/>
      <c r="DN171" s="298"/>
      <c r="DO171" s="298"/>
      <c r="DP171" s="298"/>
      <c r="DQ171" s="298"/>
      <c r="DR171" s="298"/>
      <c r="DS171" s="298"/>
      <c r="DT171" s="298"/>
      <c r="DU171" s="298"/>
      <c r="DV171" s="298"/>
      <c r="DW171" s="298"/>
      <c r="DX171" s="298"/>
      <c r="DY171" s="298"/>
      <c r="DZ171" s="298"/>
      <c r="EA171" s="298"/>
      <c r="EB171" s="298"/>
      <c r="EC171" s="298"/>
      <c r="ED171" s="298"/>
      <c r="EE171" s="298"/>
      <c r="EF171" s="298"/>
      <c r="EG171" s="298"/>
      <c r="EH171" s="298"/>
      <c r="EI171" s="298"/>
      <c r="EJ171" s="298"/>
      <c r="EK171" s="298"/>
      <c r="EL171" s="298"/>
      <c r="EM171" s="298"/>
      <c r="EN171" s="298"/>
      <c r="EO171" s="298"/>
      <c r="EP171" s="298"/>
      <c r="EQ171" s="298"/>
      <c r="ER171" s="298"/>
      <c r="ES171" s="298"/>
      <c r="ET171" s="298"/>
      <c r="EU171" s="298"/>
      <c r="EV171" s="298"/>
      <c r="EW171" s="298"/>
      <c r="EX171" s="298"/>
      <c r="EY171" s="298"/>
      <c r="EZ171" s="298"/>
      <c r="FA171" s="298"/>
      <c r="FB171" s="298"/>
      <c r="FC171" s="298"/>
      <c r="FD171" s="298"/>
      <c r="FE171" s="298"/>
      <c r="FF171" s="298"/>
      <c r="FG171" s="298"/>
      <c r="FH171" s="298"/>
      <c r="FI171" s="298"/>
      <c r="FJ171" s="298"/>
      <c r="FK171" s="298"/>
      <c r="FL171" s="298"/>
      <c r="FM171" s="298"/>
      <c r="FN171" s="298"/>
      <c r="FO171" s="298"/>
      <c r="FP171" s="298"/>
      <c r="FQ171" s="298"/>
      <c r="FR171" s="298"/>
      <c r="FS171" s="298"/>
      <c r="FT171" s="298"/>
      <c r="FU171" s="298"/>
      <c r="FV171" s="298"/>
      <c r="FW171" s="298"/>
      <c r="FX171" s="298"/>
      <c r="FY171" s="298"/>
      <c r="FZ171" s="298"/>
      <c r="GA171" s="298"/>
      <c r="GB171" s="298"/>
      <c r="GC171" s="298"/>
      <c r="GD171" s="298"/>
      <c r="GE171" s="298"/>
      <c r="GF171" s="298"/>
      <c r="GG171" s="298"/>
      <c r="GH171" s="298"/>
      <c r="GI171" s="298"/>
      <c r="GJ171" s="298"/>
      <c r="GK171" s="298"/>
      <c r="GL171" s="298"/>
      <c r="GM171" s="298"/>
      <c r="GN171" s="298"/>
      <c r="GO171" s="298"/>
      <c r="GP171" s="298"/>
      <c r="GQ171" s="298"/>
      <c r="GR171" s="298"/>
      <c r="GS171" s="298"/>
      <c r="GT171" s="298"/>
      <c r="GU171" s="298"/>
      <c r="GV171" s="298"/>
      <c r="GW171" s="298"/>
      <c r="GX171" s="298"/>
      <c r="GY171" s="298"/>
      <c r="GZ171" s="298"/>
      <c r="HA171" s="298"/>
      <c r="HB171" s="298"/>
      <c r="HC171" s="298"/>
      <c r="HD171" s="298"/>
      <c r="HE171" s="298"/>
      <c r="HF171" s="298"/>
      <c r="HG171" s="298"/>
      <c r="HH171" s="298"/>
      <c r="HI171" s="298"/>
      <c r="HJ171" s="298"/>
      <c r="HK171" s="298"/>
      <c r="HL171" s="298"/>
      <c r="HM171" s="298"/>
      <c r="HN171" s="298"/>
      <c r="HO171" s="298"/>
      <c r="HP171" s="298"/>
      <c r="HQ171" s="298"/>
      <c r="HR171" s="298"/>
      <c r="HS171" s="298"/>
      <c r="HT171" s="298"/>
      <c r="HU171" s="298"/>
      <c r="HV171" s="298"/>
      <c r="HW171" s="298"/>
      <c r="HX171" s="298"/>
      <c r="HY171" s="298"/>
      <c r="HZ171" s="298"/>
      <c r="IA171" s="298"/>
    </row>
    <row r="172" spans="1:235" s="5" customFormat="1" ht="24.95" customHeight="1">
      <c r="A172" s="18" t="s">
        <v>81</v>
      </c>
      <c r="B172" s="267"/>
      <c r="C172" s="267"/>
      <c r="D172" s="266"/>
      <c r="E172" s="266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  <c r="AA172" s="267"/>
      <c r="AB172" s="267"/>
      <c r="AC172" s="267"/>
      <c r="AD172" s="267"/>
      <c r="AE172" s="267"/>
      <c r="AF172" s="267"/>
      <c r="AG172" s="267"/>
      <c r="AH172" s="267"/>
      <c r="AI172" s="267"/>
      <c r="AJ172" s="267"/>
      <c r="AK172" s="267"/>
      <c r="AL172" s="267"/>
      <c r="AM172" s="267"/>
      <c r="AN172" s="267"/>
      <c r="AO172" s="267"/>
      <c r="AP172" s="267"/>
      <c r="AQ172" s="267"/>
      <c r="AR172" s="267"/>
      <c r="AS172" s="267"/>
      <c r="AT172" s="267"/>
      <c r="AU172" s="267"/>
      <c r="AV172" s="267"/>
      <c r="AW172" s="267"/>
      <c r="AX172" s="267"/>
      <c r="AY172" s="267"/>
      <c r="AZ172" s="267"/>
      <c r="BA172" s="267"/>
      <c r="BB172" s="267"/>
      <c r="BC172" s="267"/>
      <c r="BD172" s="267"/>
      <c r="BE172" s="267"/>
      <c r="BF172" s="267"/>
      <c r="BG172" s="267"/>
      <c r="BH172" s="267"/>
      <c r="BI172" s="267"/>
      <c r="BJ172" s="267"/>
      <c r="BK172" s="267"/>
      <c r="BL172" s="267"/>
      <c r="BM172" s="267"/>
      <c r="BN172" s="267"/>
      <c r="BO172" s="267"/>
      <c r="BP172" s="267"/>
      <c r="BQ172" s="267"/>
      <c r="BR172" s="267"/>
      <c r="BS172" s="267"/>
      <c r="BT172" s="267"/>
      <c r="BU172" s="267"/>
      <c r="BV172" s="267"/>
      <c r="BW172" s="267"/>
      <c r="BX172" s="267"/>
      <c r="BY172" s="267"/>
      <c r="BZ172" s="267"/>
      <c r="CA172" s="267"/>
      <c r="CB172" s="267"/>
      <c r="CC172" s="267"/>
      <c r="CD172" s="267"/>
      <c r="CE172" s="267"/>
      <c r="CF172" s="267"/>
      <c r="CG172" s="267"/>
      <c r="CH172" s="267"/>
      <c r="CI172" s="267"/>
      <c r="CJ172" s="267"/>
      <c r="CK172" s="267"/>
      <c r="CL172" s="267"/>
      <c r="CM172" s="267"/>
      <c r="CN172" s="267"/>
      <c r="CO172" s="267"/>
      <c r="CP172" s="267"/>
      <c r="CQ172" s="267"/>
      <c r="CR172" s="267"/>
      <c r="CS172" s="267"/>
      <c r="CT172" s="267"/>
      <c r="CU172" s="267"/>
      <c r="CV172" s="267"/>
      <c r="CW172" s="267"/>
      <c r="CX172" s="267"/>
      <c r="CY172" s="267"/>
      <c r="CZ172" s="267"/>
      <c r="DA172" s="267"/>
      <c r="DB172" s="267"/>
      <c r="DC172" s="267"/>
      <c r="DD172" s="267"/>
      <c r="DE172" s="267"/>
      <c r="DF172" s="267"/>
      <c r="DG172" s="267"/>
      <c r="DH172" s="267"/>
      <c r="DI172" s="267"/>
      <c r="DJ172" s="267"/>
      <c r="DK172" s="267"/>
      <c r="DL172" s="267"/>
      <c r="DM172" s="267"/>
      <c r="DN172" s="267"/>
      <c r="DO172" s="267"/>
      <c r="DP172" s="267"/>
      <c r="DQ172" s="267"/>
      <c r="DR172" s="267"/>
      <c r="DS172" s="267"/>
      <c r="DT172" s="267"/>
      <c r="DU172" s="267"/>
      <c r="DV172" s="267"/>
      <c r="DW172" s="267"/>
      <c r="DX172" s="267"/>
      <c r="DY172" s="267"/>
      <c r="DZ172" s="267"/>
      <c r="EA172" s="267"/>
      <c r="EB172" s="267"/>
      <c r="EC172" s="267"/>
      <c r="ED172" s="267"/>
      <c r="EE172" s="267"/>
      <c r="EF172" s="267"/>
      <c r="EG172" s="267"/>
      <c r="EH172" s="267"/>
      <c r="EI172" s="267"/>
      <c r="EJ172" s="267"/>
      <c r="EK172" s="267"/>
      <c r="EL172" s="267"/>
      <c r="EM172" s="267"/>
      <c r="EN172" s="267"/>
      <c r="EO172" s="267"/>
      <c r="EP172" s="267"/>
      <c r="EQ172" s="267"/>
      <c r="ER172" s="267"/>
      <c r="ES172" s="267"/>
      <c r="ET172" s="267"/>
      <c r="EU172" s="267"/>
      <c r="EV172" s="267"/>
      <c r="EW172" s="267"/>
      <c r="EX172" s="267"/>
      <c r="EY172" s="267"/>
      <c r="EZ172" s="267"/>
      <c r="FA172" s="267"/>
      <c r="FB172" s="267"/>
      <c r="FC172" s="267"/>
      <c r="FD172" s="267"/>
      <c r="FE172" s="267"/>
      <c r="FF172" s="267"/>
      <c r="FG172" s="267"/>
      <c r="FH172" s="267"/>
      <c r="FI172" s="267"/>
      <c r="FJ172" s="267"/>
      <c r="FK172" s="267"/>
      <c r="FL172" s="267"/>
      <c r="FM172" s="267"/>
      <c r="FN172" s="267"/>
      <c r="FO172" s="267"/>
      <c r="FP172" s="267"/>
      <c r="FQ172" s="267"/>
      <c r="FR172" s="267"/>
      <c r="FS172" s="267"/>
      <c r="FT172" s="267"/>
      <c r="FU172" s="267"/>
      <c r="FV172" s="267"/>
      <c r="FW172" s="267"/>
      <c r="FX172" s="267"/>
      <c r="FY172" s="267"/>
      <c r="FZ172" s="267"/>
      <c r="GA172" s="267"/>
      <c r="GB172" s="267"/>
      <c r="GC172" s="267"/>
      <c r="GD172" s="267"/>
      <c r="GE172" s="267"/>
      <c r="GF172" s="267"/>
      <c r="GG172" s="267"/>
      <c r="GH172" s="267"/>
      <c r="GI172" s="267"/>
      <c r="GJ172" s="267"/>
      <c r="GK172" s="267"/>
      <c r="GL172" s="267"/>
      <c r="GM172" s="267"/>
      <c r="GN172" s="267"/>
      <c r="GO172" s="267"/>
      <c r="GP172" s="267"/>
      <c r="GQ172" s="267"/>
      <c r="GR172" s="267"/>
      <c r="GS172" s="267"/>
      <c r="GT172" s="267"/>
      <c r="GU172" s="267"/>
      <c r="GV172" s="267"/>
      <c r="GW172" s="267"/>
      <c r="GX172" s="267"/>
      <c r="GY172" s="267"/>
      <c r="GZ172" s="267"/>
      <c r="HA172" s="267"/>
      <c r="HB172" s="267"/>
      <c r="HC172" s="267"/>
      <c r="HD172" s="267"/>
      <c r="HE172" s="267"/>
      <c r="HF172" s="267"/>
      <c r="HG172" s="267"/>
      <c r="HH172" s="267"/>
      <c r="HI172" s="267"/>
      <c r="HJ172" s="267"/>
      <c r="HK172" s="267"/>
      <c r="HL172" s="267"/>
      <c r="HM172" s="267"/>
      <c r="HN172" s="267"/>
      <c r="HO172" s="267"/>
      <c r="HP172" s="267"/>
      <c r="HQ172" s="267"/>
      <c r="HR172" s="267"/>
      <c r="HS172" s="267"/>
      <c r="HT172" s="267"/>
      <c r="HU172" s="267"/>
      <c r="HV172" s="267"/>
      <c r="HW172" s="267"/>
      <c r="HX172" s="267"/>
      <c r="HY172" s="267"/>
      <c r="HZ172" s="267"/>
      <c r="IA172" s="267"/>
    </row>
    <row r="173" spans="1:235" s="5" customFormat="1" ht="24.95" customHeight="1">
      <c r="A173" s="269" t="s">
        <v>0</v>
      </c>
      <c r="B173" s="269" t="s">
        <v>1</v>
      </c>
      <c r="C173" s="268" t="s">
        <v>2</v>
      </c>
      <c r="D173" s="104" t="s">
        <v>58</v>
      </c>
      <c r="E173" s="105" t="s">
        <v>26</v>
      </c>
    </row>
    <row r="174" spans="1:235" s="13" customFormat="1" ht="26.25" customHeight="1">
      <c r="A174" s="32">
        <v>1</v>
      </c>
      <c r="B174" s="51" t="s">
        <v>188</v>
      </c>
      <c r="C174" s="69">
        <v>40000</v>
      </c>
      <c r="D174" s="166">
        <v>40000</v>
      </c>
      <c r="E174" s="191">
        <f t="shared" ref="E174" si="7">C174-D174</f>
        <v>0</v>
      </c>
    </row>
    <row r="175" spans="1:235" s="13" customFormat="1" ht="42" customHeight="1">
      <c r="A175" s="25">
        <v>2</v>
      </c>
      <c r="B175" s="54" t="s">
        <v>45</v>
      </c>
      <c r="C175" s="66">
        <v>40000</v>
      </c>
      <c r="D175" s="74">
        <v>27160</v>
      </c>
      <c r="E175" s="141">
        <f>C175-D175</f>
        <v>12840</v>
      </c>
    </row>
    <row r="176" spans="1:235" s="13" customFormat="1" ht="24.95" customHeight="1">
      <c r="A176" s="42">
        <v>3</v>
      </c>
      <c r="B176" s="44" t="s">
        <v>47</v>
      </c>
      <c r="C176" s="41"/>
      <c r="D176" s="160"/>
      <c r="E176" s="156"/>
    </row>
    <row r="177" spans="1:6" s="31" customFormat="1" ht="21.95" customHeight="1">
      <c r="A177" s="157"/>
      <c r="B177" s="146" t="s">
        <v>256</v>
      </c>
      <c r="C177" s="168">
        <v>125000</v>
      </c>
      <c r="D177" s="120">
        <v>99800</v>
      </c>
      <c r="E177" s="120">
        <f>C177-C178-D177</f>
        <v>0</v>
      </c>
      <c r="F177" s="102"/>
    </row>
    <row r="178" spans="1:6" s="31" customFormat="1" ht="21.95" customHeight="1">
      <c r="A178" s="148"/>
      <c r="B178" s="147" t="s">
        <v>258</v>
      </c>
      <c r="C178" s="121">
        <v>25200</v>
      </c>
      <c r="D178" s="122"/>
      <c r="E178" s="122"/>
      <c r="F178" s="102"/>
    </row>
    <row r="179" spans="1:6" s="13" customFormat="1" ht="39.75" customHeight="1">
      <c r="A179" s="25">
        <v>4</v>
      </c>
      <c r="B179" s="27" t="s">
        <v>43</v>
      </c>
      <c r="C179" s="74">
        <v>50000</v>
      </c>
      <c r="D179" s="74">
        <v>50000</v>
      </c>
      <c r="E179" s="191">
        <f t="shared" ref="E179:E193" si="8">C179-D179</f>
        <v>0</v>
      </c>
    </row>
    <row r="180" spans="1:6" s="13" customFormat="1" ht="42.75" customHeight="1">
      <c r="A180" s="25">
        <v>5</v>
      </c>
      <c r="B180" s="48" t="s">
        <v>10</v>
      </c>
      <c r="C180" s="74">
        <v>20000</v>
      </c>
      <c r="D180" s="74">
        <v>19948</v>
      </c>
      <c r="E180" s="141">
        <f t="shared" si="8"/>
        <v>52</v>
      </c>
    </row>
    <row r="181" spans="1:6" s="12" customFormat="1" ht="42" customHeight="1">
      <c r="A181" s="32">
        <v>6</v>
      </c>
      <c r="B181" s="51" t="s">
        <v>30</v>
      </c>
      <c r="C181" s="169">
        <v>40000</v>
      </c>
      <c r="D181" s="166">
        <v>40000</v>
      </c>
      <c r="E181" s="156">
        <f t="shared" si="8"/>
        <v>0</v>
      </c>
    </row>
    <row r="182" spans="1:6" s="13" customFormat="1" ht="41.25" customHeight="1">
      <c r="A182" s="32">
        <v>7</v>
      </c>
      <c r="B182" s="51" t="s">
        <v>44</v>
      </c>
      <c r="C182" s="154"/>
      <c r="D182" s="154"/>
      <c r="E182" s="156"/>
    </row>
    <row r="183" spans="1:6" s="31" customFormat="1" ht="21.95" customHeight="1">
      <c r="A183" s="157"/>
      <c r="B183" s="146" t="s">
        <v>256</v>
      </c>
      <c r="C183" s="168">
        <v>20000</v>
      </c>
      <c r="D183" s="120">
        <v>5850</v>
      </c>
      <c r="E183" s="120">
        <f>C183-C184-D183</f>
        <v>4150</v>
      </c>
      <c r="F183" s="102"/>
    </row>
    <row r="184" spans="1:6" s="31" customFormat="1" ht="21.95" customHeight="1">
      <c r="A184" s="148"/>
      <c r="B184" s="147" t="s">
        <v>258</v>
      </c>
      <c r="C184" s="121">
        <v>10000</v>
      </c>
      <c r="D184" s="122"/>
      <c r="E184" s="122"/>
      <c r="F184" s="102"/>
    </row>
    <row r="185" spans="1:6" s="13" customFormat="1" ht="42" customHeight="1">
      <c r="A185" s="25">
        <v>8</v>
      </c>
      <c r="B185" s="55" t="s">
        <v>20</v>
      </c>
      <c r="C185" s="74">
        <v>50000</v>
      </c>
      <c r="D185" s="74">
        <v>0</v>
      </c>
      <c r="E185" s="141">
        <f t="shared" si="8"/>
        <v>50000</v>
      </c>
    </row>
    <row r="186" spans="1:6" s="19" customFormat="1" ht="24.95" customHeight="1">
      <c r="A186" s="35">
        <v>9</v>
      </c>
      <c r="B186" s="39" t="s">
        <v>5</v>
      </c>
      <c r="C186" s="192">
        <v>20000</v>
      </c>
      <c r="D186" s="192">
        <v>17200</v>
      </c>
      <c r="E186" s="193">
        <f t="shared" si="8"/>
        <v>2800</v>
      </c>
    </row>
    <row r="187" spans="1:6" s="19" customFormat="1" ht="42" customHeight="1">
      <c r="A187" s="32">
        <v>10</v>
      </c>
      <c r="B187" s="96" t="s">
        <v>189</v>
      </c>
      <c r="C187" s="74">
        <v>50000</v>
      </c>
      <c r="D187" s="166">
        <v>48445</v>
      </c>
      <c r="E187" s="191">
        <f t="shared" si="8"/>
        <v>1555</v>
      </c>
    </row>
    <row r="188" spans="1:6" s="19" customFormat="1" ht="84" customHeight="1">
      <c r="A188" s="32">
        <v>11</v>
      </c>
      <c r="B188" s="97" t="s">
        <v>190</v>
      </c>
      <c r="C188" s="74">
        <v>50000</v>
      </c>
      <c r="D188" s="166">
        <v>50000</v>
      </c>
      <c r="E188" s="191">
        <f t="shared" si="8"/>
        <v>0</v>
      </c>
    </row>
    <row r="189" spans="1:6" s="13" customFormat="1" ht="63.75" customHeight="1">
      <c r="A189" s="25">
        <v>12</v>
      </c>
      <c r="B189" s="96" t="s">
        <v>191</v>
      </c>
      <c r="C189" s="66">
        <v>5000</v>
      </c>
      <c r="D189" s="74">
        <v>5000</v>
      </c>
      <c r="E189" s="141">
        <f t="shared" si="8"/>
        <v>0</v>
      </c>
    </row>
    <row r="190" spans="1:6" s="13" customFormat="1" ht="21.95" customHeight="1">
      <c r="A190" s="26"/>
      <c r="B190" s="287"/>
      <c r="C190" s="77"/>
      <c r="D190" s="169"/>
      <c r="E190" s="280"/>
    </row>
    <row r="191" spans="1:6" s="5" customFormat="1" ht="24.95" customHeight="1">
      <c r="A191" s="271" t="s">
        <v>0</v>
      </c>
      <c r="B191" s="271" t="s">
        <v>1</v>
      </c>
      <c r="C191" s="270" t="s">
        <v>2</v>
      </c>
      <c r="D191" s="104" t="s">
        <v>58</v>
      </c>
      <c r="E191" s="105" t="s">
        <v>26</v>
      </c>
    </row>
    <row r="192" spans="1:6" s="13" customFormat="1" ht="63.75" customHeight="1">
      <c r="A192" s="32">
        <v>13</v>
      </c>
      <c r="B192" s="96" t="s">
        <v>192</v>
      </c>
      <c r="C192" s="66">
        <v>5000</v>
      </c>
      <c r="D192" s="74">
        <v>5000</v>
      </c>
      <c r="E192" s="191">
        <f t="shared" si="8"/>
        <v>0</v>
      </c>
    </row>
    <row r="193" spans="1:5" s="13" customFormat="1" ht="63.75" customHeight="1">
      <c r="A193" s="32">
        <v>14</v>
      </c>
      <c r="B193" s="96" t="s">
        <v>193</v>
      </c>
      <c r="C193" s="66">
        <v>5000</v>
      </c>
      <c r="D193" s="74">
        <v>5000</v>
      </c>
      <c r="E193" s="191">
        <f t="shared" si="8"/>
        <v>0</v>
      </c>
    </row>
    <row r="194" spans="1:5" s="13" customFormat="1" ht="63.75" customHeight="1">
      <c r="A194" s="32">
        <v>15</v>
      </c>
      <c r="B194" s="96" t="s">
        <v>194</v>
      </c>
      <c r="C194" s="66">
        <v>5000</v>
      </c>
      <c r="D194" s="74">
        <v>5000</v>
      </c>
      <c r="E194" s="191">
        <f t="shared" ref="E194" si="9">C194-D194</f>
        <v>0</v>
      </c>
    </row>
    <row r="195" spans="1:5" s="13" customFormat="1" ht="63.75" customHeight="1">
      <c r="A195" s="32">
        <v>16</v>
      </c>
      <c r="B195" s="96" t="s">
        <v>195</v>
      </c>
      <c r="C195" s="66">
        <v>5000</v>
      </c>
      <c r="D195" s="74">
        <v>5000</v>
      </c>
      <c r="E195" s="191">
        <f t="shared" ref="E195:E212" si="10">C195-D195</f>
        <v>0</v>
      </c>
    </row>
    <row r="196" spans="1:5" s="13" customFormat="1" ht="63.75" customHeight="1">
      <c r="A196" s="25">
        <v>17</v>
      </c>
      <c r="B196" s="96" t="s">
        <v>196</v>
      </c>
      <c r="C196" s="66">
        <v>5000</v>
      </c>
      <c r="D196" s="74">
        <v>5000</v>
      </c>
      <c r="E196" s="141">
        <f t="shared" si="10"/>
        <v>0</v>
      </c>
    </row>
    <row r="197" spans="1:5" s="13" customFormat="1" ht="63.75" customHeight="1">
      <c r="A197" s="32">
        <v>18</v>
      </c>
      <c r="B197" s="96" t="s">
        <v>197</v>
      </c>
      <c r="C197" s="66">
        <v>5000</v>
      </c>
      <c r="D197" s="74">
        <v>5000</v>
      </c>
      <c r="E197" s="191">
        <f t="shared" si="10"/>
        <v>0</v>
      </c>
    </row>
    <row r="198" spans="1:5" s="13" customFormat="1" ht="63.75" customHeight="1">
      <c r="A198" s="32">
        <v>19</v>
      </c>
      <c r="B198" s="96" t="s">
        <v>198</v>
      </c>
      <c r="C198" s="66">
        <v>5000</v>
      </c>
      <c r="D198" s="74">
        <v>5000</v>
      </c>
      <c r="E198" s="191">
        <f t="shared" si="10"/>
        <v>0</v>
      </c>
    </row>
    <row r="199" spans="1:5" s="13" customFormat="1" ht="63.75" customHeight="1">
      <c r="A199" s="32">
        <v>20</v>
      </c>
      <c r="B199" s="96" t="s">
        <v>199</v>
      </c>
      <c r="C199" s="66">
        <v>5000</v>
      </c>
      <c r="D199" s="74">
        <v>5000</v>
      </c>
      <c r="E199" s="191">
        <f t="shared" si="10"/>
        <v>0</v>
      </c>
    </row>
    <row r="200" spans="1:5" s="13" customFormat="1" ht="63.75" customHeight="1">
      <c r="A200" s="32">
        <v>21</v>
      </c>
      <c r="B200" s="96" t="s">
        <v>200</v>
      </c>
      <c r="C200" s="66">
        <v>5000</v>
      </c>
      <c r="D200" s="74">
        <v>5000</v>
      </c>
      <c r="E200" s="191">
        <f t="shared" si="10"/>
        <v>0</v>
      </c>
    </row>
    <row r="201" spans="1:5" s="13" customFormat="1" ht="63.75" customHeight="1">
      <c r="A201" s="32">
        <v>22</v>
      </c>
      <c r="B201" s="96" t="s">
        <v>201</v>
      </c>
      <c r="C201" s="66">
        <v>5000</v>
      </c>
      <c r="D201" s="74">
        <v>5000</v>
      </c>
      <c r="E201" s="191">
        <f t="shared" si="10"/>
        <v>0</v>
      </c>
    </row>
    <row r="202" spans="1:5" s="13" customFormat="1" ht="63.75" customHeight="1">
      <c r="A202" s="25">
        <v>23</v>
      </c>
      <c r="B202" s="96" t="s">
        <v>202</v>
      </c>
      <c r="C202" s="66">
        <v>5000</v>
      </c>
      <c r="D202" s="74">
        <v>5000</v>
      </c>
      <c r="E202" s="141">
        <f t="shared" si="10"/>
        <v>0</v>
      </c>
    </row>
    <row r="203" spans="1:5" s="5" customFormat="1" ht="24.95" customHeight="1">
      <c r="A203" s="269" t="s">
        <v>0</v>
      </c>
      <c r="B203" s="269" t="s">
        <v>1</v>
      </c>
      <c r="C203" s="268" t="s">
        <v>2</v>
      </c>
      <c r="D203" s="104" t="s">
        <v>58</v>
      </c>
      <c r="E203" s="105" t="s">
        <v>26</v>
      </c>
    </row>
    <row r="204" spans="1:5" s="13" customFormat="1" ht="63.75" customHeight="1">
      <c r="A204" s="32">
        <v>24</v>
      </c>
      <c r="B204" s="96" t="s">
        <v>203</v>
      </c>
      <c r="C204" s="66">
        <v>5000</v>
      </c>
      <c r="D204" s="74">
        <v>5000</v>
      </c>
      <c r="E204" s="191">
        <f t="shared" si="10"/>
        <v>0</v>
      </c>
    </row>
    <row r="205" spans="1:5" s="13" customFormat="1" ht="63.75" customHeight="1">
      <c r="A205" s="32">
        <v>25</v>
      </c>
      <c r="B205" s="96" t="s">
        <v>204</v>
      </c>
      <c r="C205" s="66">
        <v>5000</v>
      </c>
      <c r="D205" s="74">
        <v>5000</v>
      </c>
      <c r="E205" s="191">
        <f t="shared" si="10"/>
        <v>0</v>
      </c>
    </row>
    <row r="206" spans="1:5" s="13" customFormat="1" ht="63.75" customHeight="1">
      <c r="A206" s="32">
        <v>26</v>
      </c>
      <c r="B206" s="96" t="s">
        <v>205</v>
      </c>
      <c r="C206" s="66">
        <v>5000</v>
      </c>
      <c r="D206" s="74">
        <v>5000</v>
      </c>
      <c r="E206" s="191">
        <f t="shared" si="10"/>
        <v>0</v>
      </c>
    </row>
    <row r="207" spans="1:5" s="13" customFormat="1" ht="63.75" customHeight="1">
      <c r="A207" s="32">
        <v>27</v>
      </c>
      <c r="B207" s="96" t="s">
        <v>206</v>
      </c>
      <c r="C207" s="66">
        <v>5000</v>
      </c>
      <c r="D207" s="74">
        <v>5000</v>
      </c>
      <c r="E207" s="191">
        <f t="shared" si="10"/>
        <v>0</v>
      </c>
    </row>
    <row r="208" spans="1:5" s="13" customFormat="1" ht="63.75" customHeight="1">
      <c r="A208" s="25">
        <v>28</v>
      </c>
      <c r="B208" s="96" t="s">
        <v>207</v>
      </c>
      <c r="C208" s="66">
        <v>5000</v>
      </c>
      <c r="D208" s="74">
        <v>5000</v>
      </c>
      <c r="E208" s="141">
        <f t="shared" si="10"/>
        <v>0</v>
      </c>
    </row>
    <row r="209" spans="1:235" s="13" customFormat="1" ht="63.75" customHeight="1">
      <c r="A209" s="32">
        <v>29</v>
      </c>
      <c r="B209" s="96" t="s">
        <v>208</v>
      </c>
      <c r="C209" s="66">
        <v>5000</v>
      </c>
      <c r="D209" s="74">
        <v>5000</v>
      </c>
      <c r="E209" s="191">
        <f t="shared" si="10"/>
        <v>0</v>
      </c>
    </row>
    <row r="210" spans="1:235" s="13" customFormat="1" ht="63.75" customHeight="1">
      <c r="A210" s="32">
        <v>30</v>
      </c>
      <c r="B210" s="96" t="s">
        <v>209</v>
      </c>
      <c r="C210" s="66">
        <v>5000</v>
      </c>
      <c r="D210" s="74">
        <v>5000</v>
      </c>
      <c r="E210" s="191">
        <f t="shared" si="10"/>
        <v>0</v>
      </c>
    </row>
    <row r="211" spans="1:235" s="13" customFormat="1" ht="63.75" customHeight="1">
      <c r="A211" s="32">
        <v>31</v>
      </c>
      <c r="B211" s="96" t="s">
        <v>210</v>
      </c>
      <c r="C211" s="66">
        <v>5000</v>
      </c>
      <c r="D211" s="74">
        <v>5000</v>
      </c>
      <c r="E211" s="191">
        <f t="shared" si="10"/>
        <v>0</v>
      </c>
    </row>
    <row r="212" spans="1:235" s="13" customFormat="1" ht="63.75" customHeight="1">
      <c r="A212" s="32">
        <v>32</v>
      </c>
      <c r="B212" s="96" t="s">
        <v>211</v>
      </c>
      <c r="C212" s="66">
        <v>5000</v>
      </c>
      <c r="D212" s="74">
        <v>5000</v>
      </c>
      <c r="E212" s="191">
        <f t="shared" si="10"/>
        <v>0</v>
      </c>
    </row>
    <row r="213" spans="1:235" s="22" customFormat="1" ht="21.95" customHeight="1">
      <c r="A213" s="269"/>
      <c r="B213" s="269" t="s">
        <v>4</v>
      </c>
      <c r="C213" s="67">
        <f>SUM(C174,C175,C177,C179,C180,C181,C183,C185,C186,C187,C188,C189,C192,C193,C194,C195,C196,C197,C198,C199,C200,C201,C202,C204,C205,C206,C207,C208,C209,C210,C211,C212)-SUM(C178,C184)</f>
        <v>574800</v>
      </c>
      <c r="D213" s="127">
        <f>SUM(D174:D212)</f>
        <v>503403</v>
      </c>
      <c r="E213" s="127">
        <f>SUM(E174:E212)</f>
        <v>71397</v>
      </c>
    </row>
    <row r="214" spans="1:235" s="8" customFormat="1" ht="20.100000000000001" customHeight="1">
      <c r="A214" s="7"/>
      <c r="C214" s="9"/>
      <c r="D214" s="186"/>
      <c r="E214" s="187"/>
    </row>
    <row r="215" spans="1:235" s="8" customFormat="1" ht="20.100000000000001" customHeight="1">
      <c r="A215" s="7"/>
      <c r="C215" s="9"/>
      <c r="D215" s="186"/>
      <c r="E215" s="187"/>
    </row>
    <row r="216" spans="1:235" s="8" customFormat="1" ht="20.100000000000001" customHeight="1">
      <c r="A216" s="7"/>
      <c r="C216" s="9"/>
      <c r="D216" s="186"/>
      <c r="E216" s="187"/>
    </row>
    <row r="217" spans="1:235" s="8" customFormat="1" ht="20.100000000000001" customHeight="1">
      <c r="A217" s="7"/>
      <c r="C217" s="9"/>
      <c r="D217" s="186"/>
      <c r="E217" s="187"/>
    </row>
    <row r="218" spans="1:235" s="5" customFormat="1" ht="44.25" customHeight="1">
      <c r="A218" s="300" t="s">
        <v>37</v>
      </c>
      <c r="B218" s="300"/>
      <c r="C218" s="300"/>
      <c r="D218" s="300"/>
      <c r="E218" s="300"/>
      <c r="F218" s="298"/>
      <c r="G218" s="298"/>
      <c r="I218" s="298"/>
      <c r="J218" s="298"/>
      <c r="K218" s="298"/>
      <c r="L218" s="298"/>
      <c r="M218" s="298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  <c r="Z218" s="298"/>
      <c r="AA218" s="298"/>
      <c r="AB218" s="298"/>
      <c r="AC218" s="298"/>
      <c r="AD218" s="298"/>
      <c r="AE218" s="298"/>
      <c r="AF218" s="298"/>
      <c r="AG218" s="298"/>
      <c r="AH218" s="298"/>
      <c r="AI218" s="298"/>
      <c r="AJ218" s="298"/>
      <c r="AK218" s="298"/>
      <c r="AL218" s="298"/>
      <c r="AM218" s="298"/>
      <c r="AN218" s="298"/>
      <c r="AO218" s="298"/>
      <c r="AP218" s="298"/>
      <c r="AQ218" s="298"/>
      <c r="AR218" s="298"/>
      <c r="AS218" s="298"/>
      <c r="AT218" s="298"/>
      <c r="AU218" s="298"/>
      <c r="AV218" s="298"/>
      <c r="AW218" s="298"/>
      <c r="AX218" s="298"/>
      <c r="AY218" s="298"/>
      <c r="AZ218" s="298"/>
      <c r="BA218" s="298"/>
      <c r="BB218" s="298"/>
      <c r="BC218" s="298"/>
      <c r="BD218" s="298"/>
      <c r="BE218" s="298"/>
      <c r="BF218" s="298"/>
      <c r="BG218" s="298"/>
      <c r="BH218" s="298"/>
      <c r="BI218" s="298"/>
      <c r="BJ218" s="298"/>
      <c r="BK218" s="298"/>
      <c r="BL218" s="298"/>
      <c r="BM218" s="298"/>
      <c r="BN218" s="298"/>
      <c r="BO218" s="298"/>
      <c r="BP218" s="298"/>
      <c r="BQ218" s="298"/>
      <c r="BR218" s="298"/>
      <c r="BS218" s="298"/>
      <c r="BT218" s="298"/>
      <c r="BU218" s="298"/>
      <c r="BV218" s="298"/>
      <c r="BW218" s="298"/>
      <c r="BX218" s="298"/>
      <c r="BY218" s="298"/>
      <c r="BZ218" s="298"/>
      <c r="CA218" s="298"/>
      <c r="CB218" s="298"/>
      <c r="CC218" s="298"/>
      <c r="CD218" s="298"/>
      <c r="CE218" s="298"/>
      <c r="CF218" s="298"/>
      <c r="CG218" s="298"/>
      <c r="CH218" s="298"/>
      <c r="CI218" s="298"/>
      <c r="CJ218" s="298"/>
      <c r="CK218" s="298"/>
      <c r="CL218" s="298"/>
      <c r="CM218" s="298"/>
      <c r="CN218" s="298"/>
      <c r="CO218" s="298"/>
      <c r="CP218" s="298"/>
      <c r="CQ218" s="298"/>
      <c r="CR218" s="298"/>
      <c r="CS218" s="298"/>
      <c r="CT218" s="298"/>
      <c r="CU218" s="298"/>
      <c r="CV218" s="298"/>
      <c r="CW218" s="298"/>
      <c r="CX218" s="298"/>
      <c r="CY218" s="298"/>
      <c r="CZ218" s="298"/>
      <c r="DA218" s="298"/>
      <c r="DB218" s="298"/>
      <c r="DC218" s="298"/>
      <c r="DD218" s="298"/>
      <c r="DE218" s="298"/>
      <c r="DF218" s="298"/>
      <c r="DG218" s="298"/>
      <c r="DH218" s="298"/>
      <c r="DI218" s="298"/>
      <c r="DJ218" s="298"/>
      <c r="DK218" s="298"/>
      <c r="DL218" s="298"/>
      <c r="DM218" s="298"/>
      <c r="DN218" s="298"/>
      <c r="DO218" s="298"/>
      <c r="DP218" s="298"/>
      <c r="DQ218" s="298"/>
      <c r="DR218" s="298"/>
      <c r="DS218" s="298"/>
      <c r="DT218" s="298"/>
      <c r="DU218" s="298"/>
      <c r="DV218" s="298"/>
      <c r="DW218" s="298"/>
      <c r="DX218" s="298"/>
      <c r="DY218" s="298"/>
      <c r="DZ218" s="298"/>
      <c r="EA218" s="298"/>
      <c r="EB218" s="298"/>
      <c r="EC218" s="298"/>
      <c r="ED218" s="298"/>
      <c r="EE218" s="298"/>
      <c r="EF218" s="298"/>
      <c r="EG218" s="298"/>
      <c r="EH218" s="298"/>
      <c r="EI218" s="298"/>
      <c r="EJ218" s="298"/>
      <c r="EK218" s="298"/>
      <c r="EL218" s="298"/>
      <c r="EM218" s="298"/>
      <c r="EN218" s="298"/>
      <c r="EO218" s="298"/>
      <c r="EP218" s="298"/>
      <c r="EQ218" s="298"/>
      <c r="ER218" s="298"/>
      <c r="ES218" s="298"/>
      <c r="ET218" s="298"/>
      <c r="EU218" s="298"/>
      <c r="EV218" s="298"/>
      <c r="EW218" s="298"/>
      <c r="EX218" s="298"/>
      <c r="EY218" s="298"/>
      <c r="EZ218" s="298"/>
      <c r="FA218" s="298"/>
      <c r="FB218" s="298"/>
      <c r="FC218" s="298"/>
      <c r="FD218" s="298"/>
      <c r="FE218" s="298"/>
      <c r="FF218" s="298"/>
      <c r="FG218" s="298"/>
      <c r="FH218" s="298"/>
      <c r="FI218" s="298"/>
      <c r="FJ218" s="298"/>
      <c r="FK218" s="298"/>
      <c r="FL218" s="298"/>
      <c r="FM218" s="298"/>
      <c r="FN218" s="298"/>
      <c r="FO218" s="298"/>
      <c r="FP218" s="298"/>
      <c r="FQ218" s="298"/>
      <c r="FR218" s="298"/>
      <c r="FS218" s="298"/>
      <c r="FT218" s="298"/>
      <c r="FU218" s="298"/>
      <c r="FV218" s="298"/>
      <c r="FW218" s="298"/>
      <c r="FX218" s="298"/>
      <c r="FY218" s="298"/>
      <c r="FZ218" s="298"/>
      <c r="GA218" s="298"/>
      <c r="GB218" s="298"/>
      <c r="GC218" s="298"/>
      <c r="GD218" s="298"/>
      <c r="GE218" s="298"/>
      <c r="GF218" s="298"/>
      <c r="GG218" s="298"/>
      <c r="GH218" s="298"/>
      <c r="GI218" s="298"/>
      <c r="GJ218" s="298"/>
      <c r="GK218" s="298"/>
      <c r="GL218" s="298"/>
      <c r="GM218" s="298"/>
      <c r="GN218" s="298"/>
      <c r="GO218" s="298"/>
      <c r="GP218" s="298"/>
      <c r="GQ218" s="298"/>
      <c r="GR218" s="298"/>
      <c r="GS218" s="298"/>
      <c r="GT218" s="298"/>
      <c r="GU218" s="298"/>
      <c r="GV218" s="298"/>
      <c r="GW218" s="298"/>
      <c r="GX218" s="298"/>
      <c r="GY218" s="298"/>
      <c r="GZ218" s="298"/>
      <c r="HA218" s="298"/>
      <c r="HB218" s="298"/>
      <c r="HC218" s="298"/>
      <c r="HD218" s="298"/>
      <c r="HE218" s="298"/>
      <c r="HF218" s="298"/>
      <c r="HG218" s="298"/>
      <c r="HH218" s="298"/>
      <c r="HI218" s="298"/>
      <c r="HJ218" s="298"/>
      <c r="HK218" s="298"/>
      <c r="HL218" s="298"/>
      <c r="HM218" s="298"/>
      <c r="HN218" s="298"/>
      <c r="HO218" s="298"/>
      <c r="HP218" s="298"/>
      <c r="HQ218" s="298"/>
      <c r="HR218" s="298"/>
      <c r="HS218" s="298"/>
      <c r="HT218" s="298"/>
      <c r="HU218" s="298"/>
      <c r="HV218" s="298"/>
      <c r="HW218" s="298"/>
      <c r="HX218" s="298"/>
      <c r="HY218" s="298"/>
      <c r="HZ218" s="298"/>
      <c r="IA218" s="298"/>
    </row>
    <row r="219" spans="1:235" s="5" customFormat="1" ht="24.95" customHeight="1">
      <c r="A219" s="18" t="s">
        <v>82</v>
      </c>
      <c r="B219" s="267"/>
      <c r="C219" s="267"/>
      <c r="D219" s="266"/>
      <c r="E219" s="266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  <c r="AA219" s="267"/>
      <c r="AB219" s="267"/>
      <c r="AC219" s="267"/>
      <c r="AD219" s="267"/>
      <c r="AE219" s="267"/>
      <c r="AF219" s="267"/>
      <c r="AG219" s="267"/>
      <c r="AH219" s="267"/>
      <c r="AI219" s="267"/>
      <c r="AJ219" s="267"/>
      <c r="AK219" s="267"/>
      <c r="AL219" s="267"/>
      <c r="AM219" s="267"/>
      <c r="AN219" s="267"/>
      <c r="AO219" s="267"/>
      <c r="AP219" s="267"/>
      <c r="AQ219" s="267"/>
      <c r="AR219" s="267"/>
      <c r="AS219" s="267"/>
      <c r="AT219" s="267"/>
      <c r="AU219" s="267"/>
      <c r="AV219" s="267"/>
      <c r="AW219" s="267"/>
      <c r="AX219" s="267"/>
      <c r="AY219" s="267"/>
      <c r="AZ219" s="267"/>
      <c r="BA219" s="267"/>
      <c r="BB219" s="267"/>
      <c r="BC219" s="267"/>
      <c r="BD219" s="267"/>
      <c r="BE219" s="267"/>
      <c r="BF219" s="267"/>
      <c r="BG219" s="267"/>
      <c r="BH219" s="267"/>
      <c r="BI219" s="267"/>
      <c r="BJ219" s="267"/>
      <c r="BK219" s="267"/>
      <c r="BL219" s="267"/>
      <c r="BM219" s="267"/>
      <c r="BN219" s="267"/>
      <c r="BO219" s="267"/>
      <c r="BP219" s="267"/>
      <c r="BQ219" s="267"/>
      <c r="BR219" s="267"/>
      <c r="BS219" s="267"/>
      <c r="BT219" s="267"/>
      <c r="BU219" s="267"/>
      <c r="BV219" s="267"/>
      <c r="BW219" s="267"/>
      <c r="BX219" s="267"/>
      <c r="BY219" s="267"/>
      <c r="BZ219" s="267"/>
      <c r="CA219" s="267"/>
      <c r="CB219" s="267"/>
      <c r="CC219" s="267"/>
      <c r="CD219" s="267"/>
      <c r="CE219" s="267"/>
      <c r="CF219" s="267"/>
      <c r="CG219" s="267"/>
      <c r="CH219" s="267"/>
      <c r="CI219" s="267"/>
      <c r="CJ219" s="267"/>
      <c r="CK219" s="267"/>
      <c r="CL219" s="267"/>
      <c r="CM219" s="267"/>
      <c r="CN219" s="267"/>
      <c r="CO219" s="267"/>
      <c r="CP219" s="267"/>
      <c r="CQ219" s="267"/>
      <c r="CR219" s="267"/>
      <c r="CS219" s="267"/>
      <c r="CT219" s="267"/>
      <c r="CU219" s="267"/>
      <c r="CV219" s="267"/>
      <c r="CW219" s="267"/>
      <c r="CX219" s="267"/>
      <c r="CY219" s="267"/>
      <c r="CZ219" s="267"/>
      <c r="DA219" s="267"/>
      <c r="DB219" s="267"/>
      <c r="DC219" s="267"/>
      <c r="DD219" s="267"/>
      <c r="DE219" s="267"/>
      <c r="DF219" s="267"/>
      <c r="DG219" s="267"/>
      <c r="DH219" s="267"/>
      <c r="DI219" s="267"/>
      <c r="DJ219" s="267"/>
      <c r="DK219" s="267"/>
      <c r="DL219" s="267"/>
      <c r="DM219" s="267"/>
      <c r="DN219" s="267"/>
      <c r="DO219" s="267"/>
      <c r="DP219" s="267"/>
      <c r="DQ219" s="267"/>
      <c r="DR219" s="267"/>
      <c r="DS219" s="267"/>
      <c r="DT219" s="267"/>
      <c r="DU219" s="267"/>
      <c r="DV219" s="267"/>
      <c r="DW219" s="267"/>
      <c r="DX219" s="267"/>
      <c r="DY219" s="267"/>
      <c r="DZ219" s="267"/>
      <c r="EA219" s="267"/>
      <c r="EB219" s="267"/>
      <c r="EC219" s="267"/>
      <c r="ED219" s="267"/>
      <c r="EE219" s="267"/>
      <c r="EF219" s="267"/>
      <c r="EG219" s="267"/>
      <c r="EH219" s="267"/>
      <c r="EI219" s="267"/>
      <c r="EJ219" s="267"/>
      <c r="EK219" s="267"/>
      <c r="EL219" s="267"/>
      <c r="EM219" s="267"/>
      <c r="EN219" s="267"/>
      <c r="EO219" s="267"/>
      <c r="EP219" s="267"/>
      <c r="EQ219" s="267"/>
      <c r="ER219" s="267"/>
      <c r="ES219" s="267"/>
      <c r="ET219" s="267"/>
      <c r="EU219" s="267"/>
      <c r="EV219" s="267"/>
      <c r="EW219" s="267"/>
      <c r="EX219" s="267"/>
      <c r="EY219" s="267"/>
      <c r="EZ219" s="267"/>
      <c r="FA219" s="267"/>
      <c r="FB219" s="267"/>
      <c r="FC219" s="267"/>
      <c r="FD219" s="267"/>
      <c r="FE219" s="267"/>
      <c r="FF219" s="267"/>
      <c r="FG219" s="267"/>
      <c r="FH219" s="267"/>
      <c r="FI219" s="267"/>
      <c r="FJ219" s="267"/>
      <c r="FK219" s="267"/>
      <c r="FL219" s="267"/>
      <c r="FM219" s="267"/>
      <c r="FN219" s="267"/>
      <c r="FO219" s="267"/>
      <c r="FP219" s="267"/>
      <c r="FQ219" s="267"/>
      <c r="FR219" s="267"/>
      <c r="FS219" s="267"/>
      <c r="FT219" s="267"/>
      <c r="FU219" s="267"/>
      <c r="FV219" s="267"/>
      <c r="FW219" s="267"/>
      <c r="FX219" s="267"/>
      <c r="FY219" s="267"/>
      <c r="FZ219" s="267"/>
      <c r="GA219" s="267"/>
      <c r="GB219" s="267"/>
      <c r="GC219" s="267"/>
      <c r="GD219" s="267"/>
      <c r="GE219" s="267"/>
      <c r="GF219" s="267"/>
      <c r="GG219" s="267"/>
      <c r="GH219" s="267"/>
      <c r="GI219" s="267"/>
      <c r="GJ219" s="267"/>
      <c r="GK219" s="267"/>
      <c r="GL219" s="267"/>
      <c r="GM219" s="267"/>
      <c r="GN219" s="267"/>
      <c r="GO219" s="267"/>
      <c r="GP219" s="267"/>
      <c r="GQ219" s="267"/>
      <c r="GR219" s="267"/>
      <c r="GS219" s="267"/>
      <c r="GT219" s="267"/>
      <c r="GU219" s="267"/>
      <c r="GV219" s="267"/>
      <c r="GW219" s="267"/>
      <c r="GX219" s="267"/>
      <c r="GY219" s="267"/>
      <c r="GZ219" s="267"/>
      <c r="HA219" s="267"/>
      <c r="HB219" s="267"/>
      <c r="HC219" s="267"/>
      <c r="HD219" s="267"/>
      <c r="HE219" s="267"/>
      <c r="HF219" s="267"/>
      <c r="HG219" s="267"/>
      <c r="HH219" s="267"/>
      <c r="HI219" s="267"/>
      <c r="HJ219" s="267"/>
      <c r="HK219" s="267"/>
      <c r="HL219" s="267"/>
      <c r="HM219" s="267"/>
      <c r="HN219" s="267"/>
      <c r="HO219" s="267"/>
      <c r="HP219" s="267"/>
      <c r="HQ219" s="267"/>
      <c r="HR219" s="267"/>
      <c r="HS219" s="267"/>
      <c r="HT219" s="267"/>
      <c r="HU219" s="267"/>
      <c r="HV219" s="267"/>
      <c r="HW219" s="267"/>
      <c r="HX219" s="267"/>
      <c r="HY219" s="267"/>
      <c r="HZ219" s="267"/>
      <c r="IA219" s="267"/>
    </row>
    <row r="220" spans="1:235" s="5" customFormat="1" ht="24.95" customHeight="1">
      <c r="A220" s="269" t="s">
        <v>0</v>
      </c>
      <c r="B220" s="269" t="s">
        <v>1</v>
      </c>
      <c r="C220" s="268" t="s">
        <v>2</v>
      </c>
      <c r="D220" s="104" t="s">
        <v>58</v>
      </c>
      <c r="E220" s="105" t="s">
        <v>26</v>
      </c>
    </row>
    <row r="221" spans="1:235" s="6" customFormat="1" ht="24.95" customHeight="1">
      <c r="A221" s="24">
        <v>1</v>
      </c>
      <c r="B221" s="49" t="s">
        <v>18</v>
      </c>
      <c r="C221" s="81">
        <v>120000</v>
      </c>
      <c r="D221" s="195">
        <v>120000</v>
      </c>
      <c r="E221" s="194">
        <f t="shared" ref="E221:E223" si="11">C221-D221</f>
        <v>0</v>
      </c>
    </row>
    <row r="222" spans="1:235" s="12" customFormat="1" ht="41.25" customHeight="1">
      <c r="A222" s="25">
        <v>2</v>
      </c>
      <c r="B222" s="48" t="s">
        <v>12</v>
      </c>
      <c r="C222" s="121">
        <v>100000</v>
      </c>
      <c r="D222" s="121">
        <v>84390</v>
      </c>
      <c r="E222" s="191">
        <f>C222-D222</f>
        <v>15610</v>
      </c>
    </row>
    <row r="223" spans="1:235" s="12" customFormat="1" ht="40.5" customHeight="1">
      <c r="A223" s="25">
        <v>3</v>
      </c>
      <c r="B223" s="48" t="s">
        <v>46</v>
      </c>
      <c r="C223" s="121">
        <v>230000</v>
      </c>
      <c r="D223" s="121">
        <v>222182</v>
      </c>
      <c r="E223" s="191">
        <f t="shared" si="11"/>
        <v>7818</v>
      </c>
    </row>
    <row r="224" spans="1:235" s="6" customFormat="1" ht="40.5" customHeight="1">
      <c r="A224" s="32">
        <v>4</v>
      </c>
      <c r="B224" s="16" t="s">
        <v>212</v>
      </c>
      <c r="C224" s="74">
        <v>30000</v>
      </c>
      <c r="D224" s="74">
        <v>26650</v>
      </c>
      <c r="E224" s="191">
        <f>C224-D224</f>
        <v>3350</v>
      </c>
    </row>
    <row r="225" spans="1:5" s="6" customFormat="1" ht="40.5" customHeight="1">
      <c r="A225" s="25">
        <v>5</v>
      </c>
      <c r="B225" s="89" t="s">
        <v>213</v>
      </c>
      <c r="C225" s="70">
        <v>10000</v>
      </c>
      <c r="D225" s="121">
        <v>10000</v>
      </c>
      <c r="E225" s="191">
        <f t="shared" ref="E225:E258" si="12">C225-D225</f>
        <v>0</v>
      </c>
    </row>
    <row r="226" spans="1:5" s="6" customFormat="1" ht="61.5" customHeight="1">
      <c r="A226" s="25">
        <v>6</v>
      </c>
      <c r="B226" s="89" t="s">
        <v>214</v>
      </c>
      <c r="C226" s="70">
        <v>22500</v>
      </c>
      <c r="D226" s="121">
        <v>22500</v>
      </c>
      <c r="E226" s="191">
        <f t="shared" si="12"/>
        <v>0</v>
      </c>
    </row>
    <row r="227" spans="1:5" s="6" customFormat="1" ht="40.5" customHeight="1">
      <c r="A227" s="25">
        <v>7</v>
      </c>
      <c r="B227" s="89" t="s">
        <v>215</v>
      </c>
      <c r="C227" s="66">
        <v>40000</v>
      </c>
      <c r="D227" s="74">
        <v>40000</v>
      </c>
      <c r="E227" s="141">
        <f t="shared" si="12"/>
        <v>0</v>
      </c>
    </row>
    <row r="228" spans="1:5" s="12" customFormat="1" ht="60" customHeight="1">
      <c r="A228" s="25">
        <v>8</v>
      </c>
      <c r="B228" s="89" t="s">
        <v>216</v>
      </c>
      <c r="C228" s="70">
        <v>77500</v>
      </c>
      <c r="D228" s="121">
        <v>77500</v>
      </c>
      <c r="E228" s="191">
        <f t="shared" si="12"/>
        <v>0</v>
      </c>
    </row>
    <row r="229" spans="1:5" s="6" customFormat="1" ht="42" customHeight="1">
      <c r="A229" s="25">
        <v>9</v>
      </c>
      <c r="B229" s="96" t="s">
        <v>217</v>
      </c>
      <c r="C229" s="70">
        <v>5000</v>
      </c>
      <c r="D229" s="121">
        <v>5000</v>
      </c>
      <c r="E229" s="191">
        <f t="shared" si="12"/>
        <v>0</v>
      </c>
    </row>
    <row r="230" spans="1:5" s="6" customFormat="1" ht="66.75" customHeight="1">
      <c r="A230" s="25">
        <v>10</v>
      </c>
      <c r="B230" s="96" t="s">
        <v>218</v>
      </c>
      <c r="C230" s="70">
        <v>22000</v>
      </c>
      <c r="D230" s="121">
        <v>22000</v>
      </c>
      <c r="E230" s="191">
        <f t="shared" si="12"/>
        <v>0</v>
      </c>
    </row>
    <row r="231" spans="1:5" s="6" customFormat="1" ht="63" customHeight="1">
      <c r="A231" s="25">
        <v>11</v>
      </c>
      <c r="B231" s="96" t="s">
        <v>219</v>
      </c>
      <c r="C231" s="70">
        <v>5000</v>
      </c>
      <c r="D231" s="121">
        <v>5000</v>
      </c>
      <c r="E231" s="191">
        <f t="shared" si="12"/>
        <v>0</v>
      </c>
    </row>
    <row r="232" spans="1:5" s="6" customFormat="1" ht="41.25" customHeight="1">
      <c r="A232" s="25">
        <v>12</v>
      </c>
      <c r="B232" s="96" t="s">
        <v>220</v>
      </c>
      <c r="C232" s="70">
        <v>10000</v>
      </c>
      <c r="D232" s="121">
        <v>10000</v>
      </c>
      <c r="E232" s="191">
        <f t="shared" si="12"/>
        <v>0</v>
      </c>
    </row>
    <row r="233" spans="1:5" s="6" customFormat="1" ht="39.75" customHeight="1">
      <c r="A233" s="25">
        <v>13</v>
      </c>
      <c r="B233" s="96" t="s">
        <v>221</v>
      </c>
      <c r="C233" s="70">
        <v>10000</v>
      </c>
      <c r="D233" s="121">
        <v>10000</v>
      </c>
      <c r="E233" s="191">
        <f t="shared" si="12"/>
        <v>0</v>
      </c>
    </row>
    <row r="234" spans="1:5" s="6" customFormat="1" ht="39.75" customHeight="1">
      <c r="A234" s="25">
        <v>14</v>
      </c>
      <c r="B234" s="96" t="s">
        <v>222</v>
      </c>
      <c r="C234" s="66">
        <v>10000</v>
      </c>
      <c r="D234" s="74">
        <v>10000</v>
      </c>
      <c r="E234" s="141">
        <f t="shared" si="12"/>
        <v>0</v>
      </c>
    </row>
    <row r="235" spans="1:5" s="5" customFormat="1" ht="24.95" customHeight="1">
      <c r="A235" s="269" t="s">
        <v>0</v>
      </c>
      <c r="B235" s="269" t="s">
        <v>1</v>
      </c>
      <c r="C235" s="268" t="s">
        <v>2</v>
      </c>
      <c r="D235" s="104" t="s">
        <v>58</v>
      </c>
      <c r="E235" s="105" t="s">
        <v>26</v>
      </c>
    </row>
    <row r="236" spans="1:5" s="6" customFormat="1" ht="39.75" customHeight="1">
      <c r="A236" s="25">
        <v>15</v>
      </c>
      <c r="B236" s="96" t="s">
        <v>223</v>
      </c>
      <c r="C236" s="70">
        <v>10000</v>
      </c>
      <c r="D236" s="121">
        <v>10000</v>
      </c>
      <c r="E236" s="191">
        <f t="shared" si="12"/>
        <v>0</v>
      </c>
    </row>
    <row r="237" spans="1:5" s="6" customFormat="1" ht="39.75" customHeight="1">
      <c r="A237" s="25">
        <v>16</v>
      </c>
      <c r="B237" s="96" t="s">
        <v>224</v>
      </c>
      <c r="C237" s="70">
        <v>15000</v>
      </c>
      <c r="D237" s="121">
        <v>15000</v>
      </c>
      <c r="E237" s="191">
        <f t="shared" si="12"/>
        <v>0</v>
      </c>
    </row>
    <row r="238" spans="1:5" s="6" customFormat="1" ht="39.75" customHeight="1">
      <c r="A238" s="25">
        <v>17</v>
      </c>
      <c r="B238" s="96" t="s">
        <v>225</v>
      </c>
      <c r="C238" s="70">
        <v>10000</v>
      </c>
      <c r="D238" s="121">
        <v>10000</v>
      </c>
      <c r="E238" s="191">
        <f t="shared" si="12"/>
        <v>0</v>
      </c>
    </row>
    <row r="239" spans="1:5" s="6" customFormat="1" ht="39.75" customHeight="1">
      <c r="A239" s="25">
        <v>18</v>
      </c>
      <c r="B239" s="96" t="s">
        <v>226</v>
      </c>
      <c r="C239" s="70">
        <v>10000</v>
      </c>
      <c r="D239" s="121">
        <v>10000</v>
      </c>
      <c r="E239" s="191">
        <f t="shared" si="12"/>
        <v>0</v>
      </c>
    </row>
    <row r="240" spans="1:5" s="6" customFormat="1" ht="39.75" customHeight="1">
      <c r="A240" s="25">
        <v>19</v>
      </c>
      <c r="B240" s="96" t="s">
        <v>227</v>
      </c>
      <c r="C240" s="70">
        <v>10000</v>
      </c>
      <c r="D240" s="121">
        <v>10000</v>
      </c>
      <c r="E240" s="191">
        <f t="shared" si="12"/>
        <v>0</v>
      </c>
    </row>
    <row r="241" spans="1:5" s="6" customFormat="1" ht="39.75" customHeight="1">
      <c r="A241" s="25">
        <v>20</v>
      </c>
      <c r="B241" s="96" t="s">
        <v>228</v>
      </c>
      <c r="C241" s="70">
        <v>10000</v>
      </c>
      <c r="D241" s="121">
        <v>10000</v>
      </c>
      <c r="E241" s="191">
        <f t="shared" si="12"/>
        <v>0</v>
      </c>
    </row>
    <row r="242" spans="1:5" s="6" customFormat="1" ht="39.75" customHeight="1">
      <c r="A242" s="25">
        <v>21</v>
      </c>
      <c r="B242" s="96" t="s">
        <v>229</v>
      </c>
      <c r="C242" s="70">
        <v>5000</v>
      </c>
      <c r="D242" s="121">
        <v>5000</v>
      </c>
      <c r="E242" s="191">
        <f t="shared" si="12"/>
        <v>0</v>
      </c>
    </row>
    <row r="243" spans="1:5" s="6" customFormat="1" ht="39.75" customHeight="1">
      <c r="A243" s="25">
        <v>22</v>
      </c>
      <c r="B243" s="96" t="s">
        <v>230</v>
      </c>
      <c r="C243" s="70">
        <v>5000</v>
      </c>
      <c r="D243" s="121">
        <v>5000</v>
      </c>
      <c r="E243" s="191">
        <f t="shared" si="12"/>
        <v>0</v>
      </c>
    </row>
    <row r="244" spans="1:5" s="6" customFormat="1" ht="39.75" customHeight="1">
      <c r="A244" s="25">
        <v>23</v>
      </c>
      <c r="B244" s="96" t="s">
        <v>231</v>
      </c>
      <c r="C244" s="66">
        <v>5000</v>
      </c>
      <c r="D244" s="74">
        <v>5000</v>
      </c>
      <c r="E244" s="141">
        <f t="shared" si="12"/>
        <v>0</v>
      </c>
    </row>
    <row r="245" spans="1:5" s="6" customFormat="1" ht="39.75" customHeight="1">
      <c r="A245" s="25">
        <v>24</v>
      </c>
      <c r="B245" s="96" t="s">
        <v>232</v>
      </c>
      <c r="C245" s="66">
        <v>5000</v>
      </c>
      <c r="D245" s="74">
        <v>5000</v>
      </c>
      <c r="E245" s="141">
        <f>C245-D245</f>
        <v>0</v>
      </c>
    </row>
    <row r="246" spans="1:5" s="6" customFormat="1" ht="39.75" customHeight="1">
      <c r="A246" s="25">
        <v>25</v>
      </c>
      <c r="B246" s="96" t="s">
        <v>233</v>
      </c>
      <c r="C246" s="70">
        <v>5000</v>
      </c>
      <c r="D246" s="121">
        <v>5000</v>
      </c>
      <c r="E246" s="191">
        <f t="shared" si="12"/>
        <v>0</v>
      </c>
    </row>
    <row r="247" spans="1:5" s="6" customFormat="1" ht="39.75" customHeight="1">
      <c r="A247" s="25">
        <v>26</v>
      </c>
      <c r="B247" s="96" t="s">
        <v>234</v>
      </c>
      <c r="C247" s="70">
        <v>10000</v>
      </c>
      <c r="D247" s="121">
        <v>10000</v>
      </c>
      <c r="E247" s="191">
        <f t="shared" si="12"/>
        <v>0</v>
      </c>
    </row>
    <row r="248" spans="1:5" s="6" customFormat="1" ht="39.75" customHeight="1">
      <c r="A248" s="25">
        <v>27</v>
      </c>
      <c r="B248" s="96" t="s">
        <v>235</v>
      </c>
      <c r="C248" s="70">
        <v>5000</v>
      </c>
      <c r="D248" s="121">
        <v>5000</v>
      </c>
      <c r="E248" s="191">
        <f t="shared" si="12"/>
        <v>0</v>
      </c>
    </row>
    <row r="249" spans="1:5" s="6" customFormat="1" ht="39.75" customHeight="1">
      <c r="A249" s="25">
        <v>28</v>
      </c>
      <c r="B249" s="96" t="s">
        <v>236</v>
      </c>
      <c r="C249" s="70">
        <v>5000</v>
      </c>
      <c r="D249" s="121">
        <v>5000</v>
      </c>
      <c r="E249" s="191">
        <f t="shared" si="12"/>
        <v>0</v>
      </c>
    </row>
    <row r="250" spans="1:5" s="6" customFormat="1" ht="39.75" customHeight="1">
      <c r="A250" s="25">
        <v>29</v>
      </c>
      <c r="B250" s="96" t="s">
        <v>237</v>
      </c>
      <c r="C250" s="70">
        <v>15000</v>
      </c>
      <c r="D250" s="121">
        <v>15000</v>
      </c>
      <c r="E250" s="191">
        <f t="shared" si="12"/>
        <v>0</v>
      </c>
    </row>
    <row r="251" spans="1:5" s="6" customFormat="1" ht="60.75" customHeight="1">
      <c r="A251" s="25">
        <v>30</v>
      </c>
      <c r="B251" s="96" t="s">
        <v>238</v>
      </c>
      <c r="C251" s="66">
        <v>40000</v>
      </c>
      <c r="D251" s="74">
        <v>40000</v>
      </c>
      <c r="E251" s="141">
        <f t="shared" si="12"/>
        <v>0</v>
      </c>
    </row>
    <row r="252" spans="1:5" s="6" customFormat="1" ht="21.95" customHeight="1">
      <c r="A252" s="26"/>
      <c r="B252" s="287"/>
      <c r="C252" s="77"/>
      <c r="D252" s="169"/>
      <c r="E252" s="280"/>
    </row>
    <row r="253" spans="1:5" s="6" customFormat="1" ht="21.95" customHeight="1">
      <c r="A253" s="26"/>
      <c r="B253" s="287"/>
      <c r="C253" s="77"/>
      <c r="D253" s="169"/>
      <c r="E253" s="280"/>
    </row>
    <row r="254" spans="1:5" s="5" customFormat="1" ht="24.95" customHeight="1">
      <c r="A254" s="271" t="s">
        <v>0</v>
      </c>
      <c r="B254" s="271" t="s">
        <v>1</v>
      </c>
      <c r="C254" s="270" t="s">
        <v>2</v>
      </c>
      <c r="D254" s="104" t="s">
        <v>58</v>
      </c>
      <c r="E254" s="105" t="s">
        <v>26</v>
      </c>
    </row>
    <row r="255" spans="1:5" s="6" customFormat="1" ht="61.5" customHeight="1">
      <c r="A255" s="25">
        <v>31</v>
      </c>
      <c r="B255" s="96" t="s">
        <v>239</v>
      </c>
      <c r="C255" s="70">
        <v>10000</v>
      </c>
      <c r="D255" s="121">
        <v>10000</v>
      </c>
      <c r="E255" s="191">
        <f t="shared" si="12"/>
        <v>0</v>
      </c>
    </row>
    <row r="256" spans="1:5" s="6" customFormat="1" ht="39.75" customHeight="1">
      <c r="A256" s="25">
        <v>32</v>
      </c>
      <c r="B256" s="96" t="s">
        <v>240</v>
      </c>
      <c r="C256" s="70">
        <v>5000</v>
      </c>
      <c r="D256" s="121">
        <v>5000</v>
      </c>
      <c r="E256" s="191">
        <f t="shared" si="12"/>
        <v>0</v>
      </c>
    </row>
    <row r="257" spans="1:235" s="6" customFormat="1" ht="39.75" customHeight="1">
      <c r="A257" s="25">
        <v>33</v>
      </c>
      <c r="B257" s="96" t="s">
        <v>241</v>
      </c>
      <c r="C257" s="70">
        <v>5000</v>
      </c>
      <c r="D257" s="121">
        <v>5000</v>
      </c>
      <c r="E257" s="191">
        <f t="shared" si="12"/>
        <v>0</v>
      </c>
    </row>
    <row r="258" spans="1:235" s="6" customFormat="1" ht="39.75" customHeight="1">
      <c r="A258" s="25">
        <v>34</v>
      </c>
      <c r="B258" s="96" t="s">
        <v>242</v>
      </c>
      <c r="C258" s="70">
        <v>5000</v>
      </c>
      <c r="D258" s="121">
        <v>5000</v>
      </c>
      <c r="E258" s="191">
        <f t="shared" si="12"/>
        <v>0</v>
      </c>
    </row>
    <row r="259" spans="1:235" s="6" customFormat="1" ht="81" customHeight="1">
      <c r="A259" s="25">
        <v>35</v>
      </c>
      <c r="B259" s="96" t="s">
        <v>243</v>
      </c>
      <c r="C259" s="70">
        <v>100000</v>
      </c>
      <c r="D259" s="121">
        <v>0</v>
      </c>
      <c r="E259" s="191">
        <f>C259-D259</f>
        <v>100000</v>
      </c>
    </row>
    <row r="260" spans="1:235" s="22" customFormat="1" ht="21.95" customHeight="1">
      <c r="A260" s="269"/>
      <c r="B260" s="269" t="s">
        <v>4</v>
      </c>
      <c r="C260" s="67">
        <f>SUM(C221:C259)</f>
        <v>982000</v>
      </c>
      <c r="D260" s="127">
        <f>SUM(D221:D259)</f>
        <v>855222</v>
      </c>
      <c r="E260" s="127">
        <f>SUM(E221:E259)</f>
        <v>126778</v>
      </c>
    </row>
    <row r="261" spans="1:235" s="22" customFormat="1" ht="21.95" customHeight="1">
      <c r="A261" s="29"/>
      <c r="B261" s="29"/>
      <c r="C261" s="84"/>
      <c r="D261" s="290"/>
      <c r="E261" s="290"/>
    </row>
    <row r="262" spans="1:235" s="22" customFormat="1" ht="21.95" customHeight="1">
      <c r="A262" s="29"/>
      <c r="B262" s="29"/>
      <c r="C262" s="84"/>
      <c r="D262" s="290"/>
      <c r="E262" s="290"/>
    </row>
    <row r="263" spans="1:235" s="5" customFormat="1" ht="44.25" customHeight="1">
      <c r="A263" s="300" t="s">
        <v>37</v>
      </c>
      <c r="B263" s="300"/>
      <c r="C263" s="300"/>
      <c r="D263" s="300"/>
      <c r="E263" s="300"/>
      <c r="F263" s="298"/>
      <c r="G263" s="298"/>
      <c r="I263" s="298"/>
      <c r="J263" s="298"/>
      <c r="K263" s="298"/>
      <c r="L263" s="298"/>
      <c r="M263" s="298"/>
      <c r="N263" s="298"/>
      <c r="O263" s="298"/>
      <c r="P263" s="298"/>
      <c r="Q263" s="298"/>
      <c r="R263" s="298"/>
      <c r="S263" s="298"/>
      <c r="T263" s="298"/>
      <c r="U263" s="298"/>
      <c r="V263" s="298"/>
      <c r="W263" s="298"/>
      <c r="X263" s="298"/>
      <c r="Y263" s="298"/>
      <c r="Z263" s="298"/>
      <c r="AA263" s="298"/>
      <c r="AB263" s="298"/>
      <c r="AC263" s="298"/>
      <c r="AD263" s="298"/>
      <c r="AE263" s="298"/>
      <c r="AF263" s="298"/>
      <c r="AG263" s="298"/>
      <c r="AH263" s="298"/>
      <c r="AI263" s="298"/>
      <c r="AJ263" s="298"/>
      <c r="AK263" s="298"/>
      <c r="AL263" s="298"/>
      <c r="AM263" s="298"/>
      <c r="AN263" s="298"/>
      <c r="AO263" s="298"/>
      <c r="AP263" s="298"/>
      <c r="AQ263" s="298"/>
      <c r="AR263" s="298"/>
      <c r="AS263" s="298"/>
      <c r="AT263" s="298"/>
      <c r="AU263" s="298"/>
      <c r="AV263" s="298"/>
      <c r="AW263" s="298"/>
      <c r="AX263" s="298"/>
      <c r="AY263" s="298"/>
      <c r="AZ263" s="298"/>
      <c r="BA263" s="298"/>
      <c r="BB263" s="298"/>
      <c r="BC263" s="298"/>
      <c r="BD263" s="298"/>
      <c r="BE263" s="298"/>
      <c r="BF263" s="298"/>
      <c r="BG263" s="298"/>
      <c r="BH263" s="298"/>
      <c r="BI263" s="298"/>
      <c r="BJ263" s="298"/>
      <c r="BK263" s="298"/>
      <c r="BL263" s="298"/>
      <c r="BM263" s="298"/>
      <c r="BN263" s="298"/>
      <c r="BO263" s="298"/>
      <c r="BP263" s="298"/>
      <c r="BQ263" s="298"/>
      <c r="BR263" s="298"/>
      <c r="BS263" s="298"/>
      <c r="BT263" s="298"/>
      <c r="BU263" s="298"/>
      <c r="BV263" s="298"/>
      <c r="BW263" s="298"/>
      <c r="BX263" s="298"/>
      <c r="BY263" s="298"/>
      <c r="BZ263" s="298"/>
      <c r="CA263" s="298"/>
      <c r="CB263" s="298"/>
      <c r="CC263" s="298"/>
      <c r="CD263" s="298"/>
      <c r="CE263" s="298"/>
      <c r="CF263" s="298"/>
      <c r="CG263" s="298"/>
      <c r="CH263" s="298"/>
      <c r="CI263" s="298"/>
      <c r="CJ263" s="298"/>
      <c r="CK263" s="298"/>
      <c r="CL263" s="298"/>
      <c r="CM263" s="298"/>
      <c r="CN263" s="298"/>
      <c r="CO263" s="298"/>
      <c r="CP263" s="298"/>
      <c r="CQ263" s="298"/>
      <c r="CR263" s="298"/>
      <c r="CS263" s="298"/>
      <c r="CT263" s="298"/>
      <c r="CU263" s="298"/>
      <c r="CV263" s="298"/>
      <c r="CW263" s="298"/>
      <c r="CX263" s="298"/>
      <c r="CY263" s="298"/>
      <c r="CZ263" s="298"/>
      <c r="DA263" s="298"/>
      <c r="DB263" s="298"/>
      <c r="DC263" s="298"/>
      <c r="DD263" s="298"/>
      <c r="DE263" s="298"/>
      <c r="DF263" s="298"/>
      <c r="DG263" s="298"/>
      <c r="DH263" s="298"/>
      <c r="DI263" s="298"/>
      <c r="DJ263" s="298"/>
      <c r="DK263" s="298"/>
      <c r="DL263" s="298"/>
      <c r="DM263" s="298"/>
      <c r="DN263" s="298"/>
      <c r="DO263" s="298"/>
      <c r="DP263" s="298"/>
      <c r="DQ263" s="298"/>
      <c r="DR263" s="298"/>
      <c r="DS263" s="298"/>
      <c r="DT263" s="298"/>
      <c r="DU263" s="298"/>
      <c r="DV263" s="298"/>
      <c r="DW263" s="298"/>
      <c r="DX263" s="298"/>
      <c r="DY263" s="298"/>
      <c r="DZ263" s="298"/>
      <c r="EA263" s="298"/>
      <c r="EB263" s="298"/>
      <c r="EC263" s="298"/>
      <c r="ED263" s="298"/>
      <c r="EE263" s="298"/>
      <c r="EF263" s="298"/>
      <c r="EG263" s="298"/>
      <c r="EH263" s="298"/>
      <c r="EI263" s="298"/>
      <c r="EJ263" s="298"/>
      <c r="EK263" s="298"/>
      <c r="EL263" s="298"/>
      <c r="EM263" s="298"/>
      <c r="EN263" s="298"/>
      <c r="EO263" s="298"/>
      <c r="EP263" s="298"/>
      <c r="EQ263" s="298"/>
      <c r="ER263" s="298"/>
      <c r="ES263" s="298"/>
      <c r="ET263" s="298"/>
      <c r="EU263" s="298"/>
      <c r="EV263" s="298"/>
      <c r="EW263" s="298"/>
      <c r="EX263" s="298"/>
      <c r="EY263" s="298"/>
      <c r="EZ263" s="298"/>
      <c r="FA263" s="298"/>
      <c r="FB263" s="298"/>
      <c r="FC263" s="298"/>
      <c r="FD263" s="298"/>
      <c r="FE263" s="298"/>
      <c r="FF263" s="298"/>
      <c r="FG263" s="298"/>
      <c r="FH263" s="298"/>
      <c r="FI263" s="298"/>
      <c r="FJ263" s="298"/>
      <c r="FK263" s="298"/>
      <c r="FL263" s="298"/>
      <c r="FM263" s="298"/>
      <c r="FN263" s="298"/>
      <c r="FO263" s="298"/>
      <c r="FP263" s="298"/>
      <c r="FQ263" s="298"/>
      <c r="FR263" s="298"/>
      <c r="FS263" s="298"/>
      <c r="FT263" s="298"/>
      <c r="FU263" s="298"/>
      <c r="FV263" s="298"/>
      <c r="FW263" s="298"/>
      <c r="FX263" s="298"/>
      <c r="FY263" s="298"/>
      <c r="FZ263" s="298"/>
      <c r="GA263" s="298"/>
      <c r="GB263" s="298"/>
      <c r="GC263" s="298"/>
      <c r="GD263" s="298"/>
      <c r="GE263" s="298"/>
      <c r="GF263" s="298"/>
      <c r="GG263" s="298"/>
      <c r="GH263" s="298"/>
      <c r="GI263" s="298"/>
      <c r="GJ263" s="298"/>
      <c r="GK263" s="298"/>
      <c r="GL263" s="298"/>
      <c r="GM263" s="298"/>
      <c r="GN263" s="298"/>
      <c r="GO263" s="298"/>
      <c r="GP263" s="298"/>
      <c r="GQ263" s="298"/>
      <c r="GR263" s="298"/>
      <c r="GS263" s="298"/>
      <c r="GT263" s="298"/>
      <c r="GU263" s="298"/>
      <c r="GV263" s="298"/>
      <c r="GW263" s="298"/>
      <c r="GX263" s="298"/>
      <c r="GY263" s="298"/>
      <c r="GZ263" s="298"/>
      <c r="HA263" s="298"/>
      <c r="HB263" s="298"/>
      <c r="HC263" s="298"/>
      <c r="HD263" s="298"/>
      <c r="HE263" s="298"/>
      <c r="HF263" s="298"/>
      <c r="HG263" s="298"/>
      <c r="HH263" s="298"/>
      <c r="HI263" s="298"/>
      <c r="HJ263" s="298"/>
      <c r="HK263" s="298"/>
      <c r="HL263" s="298"/>
      <c r="HM263" s="298"/>
      <c r="HN263" s="298"/>
      <c r="HO263" s="298"/>
      <c r="HP263" s="298"/>
      <c r="HQ263" s="298"/>
      <c r="HR263" s="298"/>
      <c r="HS263" s="298"/>
      <c r="HT263" s="298"/>
      <c r="HU263" s="298"/>
      <c r="HV263" s="298"/>
      <c r="HW263" s="298"/>
      <c r="HX263" s="298"/>
      <c r="HY263" s="298"/>
      <c r="HZ263" s="298"/>
      <c r="IA263" s="298"/>
    </row>
    <row r="264" spans="1:235" s="5" customFormat="1" ht="24.95" customHeight="1">
      <c r="A264" s="18" t="s">
        <v>83</v>
      </c>
      <c r="B264" s="267"/>
      <c r="C264" s="267"/>
      <c r="D264" s="266"/>
      <c r="E264" s="266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  <c r="AA264" s="267"/>
      <c r="AB264" s="267"/>
      <c r="AC264" s="267"/>
      <c r="AD264" s="267"/>
      <c r="AE264" s="267"/>
      <c r="AF264" s="267"/>
      <c r="AG264" s="267"/>
      <c r="AH264" s="267"/>
      <c r="AI264" s="267"/>
      <c r="AJ264" s="267"/>
      <c r="AK264" s="267"/>
      <c r="AL264" s="267"/>
      <c r="AM264" s="267"/>
      <c r="AN264" s="267"/>
      <c r="AO264" s="267"/>
      <c r="AP264" s="267"/>
      <c r="AQ264" s="267"/>
      <c r="AR264" s="267"/>
      <c r="AS264" s="267"/>
      <c r="AT264" s="267"/>
      <c r="AU264" s="267"/>
      <c r="AV264" s="267"/>
      <c r="AW264" s="267"/>
      <c r="AX264" s="267"/>
      <c r="AY264" s="267"/>
      <c r="AZ264" s="267"/>
      <c r="BA264" s="267"/>
      <c r="BB264" s="267"/>
      <c r="BC264" s="267"/>
      <c r="BD264" s="267"/>
      <c r="BE264" s="267"/>
      <c r="BF264" s="267"/>
      <c r="BG264" s="267"/>
      <c r="BH264" s="267"/>
      <c r="BI264" s="267"/>
      <c r="BJ264" s="267"/>
      <c r="BK264" s="267"/>
      <c r="BL264" s="267"/>
      <c r="BM264" s="267"/>
      <c r="BN264" s="267"/>
      <c r="BO264" s="267"/>
      <c r="BP264" s="267"/>
      <c r="BQ264" s="267"/>
      <c r="BR264" s="267"/>
      <c r="BS264" s="267"/>
      <c r="BT264" s="267"/>
      <c r="BU264" s="267"/>
      <c r="BV264" s="267"/>
      <c r="BW264" s="267"/>
      <c r="BX264" s="267"/>
      <c r="BY264" s="267"/>
      <c r="BZ264" s="267"/>
      <c r="CA264" s="267"/>
      <c r="CB264" s="267"/>
      <c r="CC264" s="267"/>
      <c r="CD264" s="267"/>
      <c r="CE264" s="267"/>
      <c r="CF264" s="267"/>
      <c r="CG264" s="267"/>
      <c r="CH264" s="267"/>
      <c r="CI264" s="267"/>
      <c r="CJ264" s="267"/>
      <c r="CK264" s="267"/>
      <c r="CL264" s="267"/>
      <c r="CM264" s="267"/>
      <c r="CN264" s="267"/>
      <c r="CO264" s="267"/>
      <c r="CP264" s="267"/>
      <c r="CQ264" s="267"/>
      <c r="CR264" s="267"/>
      <c r="CS264" s="267"/>
      <c r="CT264" s="267"/>
      <c r="CU264" s="267"/>
      <c r="CV264" s="267"/>
      <c r="CW264" s="267"/>
      <c r="CX264" s="267"/>
      <c r="CY264" s="267"/>
      <c r="CZ264" s="267"/>
      <c r="DA264" s="267"/>
      <c r="DB264" s="267"/>
      <c r="DC264" s="267"/>
      <c r="DD264" s="267"/>
      <c r="DE264" s="267"/>
      <c r="DF264" s="267"/>
      <c r="DG264" s="267"/>
      <c r="DH264" s="267"/>
      <c r="DI264" s="267"/>
      <c r="DJ264" s="267"/>
      <c r="DK264" s="267"/>
      <c r="DL264" s="267"/>
      <c r="DM264" s="267"/>
      <c r="DN264" s="267"/>
      <c r="DO264" s="267"/>
      <c r="DP264" s="267"/>
      <c r="DQ264" s="267"/>
      <c r="DR264" s="267"/>
      <c r="DS264" s="267"/>
      <c r="DT264" s="267"/>
      <c r="DU264" s="267"/>
      <c r="DV264" s="267"/>
      <c r="DW264" s="267"/>
      <c r="DX264" s="267"/>
      <c r="DY264" s="267"/>
      <c r="DZ264" s="267"/>
      <c r="EA264" s="267"/>
      <c r="EB264" s="267"/>
      <c r="EC264" s="267"/>
      <c r="ED264" s="267"/>
      <c r="EE264" s="267"/>
      <c r="EF264" s="267"/>
      <c r="EG264" s="267"/>
      <c r="EH264" s="267"/>
      <c r="EI264" s="267"/>
      <c r="EJ264" s="267"/>
      <c r="EK264" s="267"/>
      <c r="EL264" s="267"/>
      <c r="EM264" s="267"/>
      <c r="EN264" s="267"/>
      <c r="EO264" s="267"/>
      <c r="EP264" s="267"/>
      <c r="EQ264" s="267"/>
      <c r="ER264" s="267"/>
      <c r="ES264" s="267"/>
      <c r="ET264" s="267"/>
      <c r="EU264" s="267"/>
      <c r="EV264" s="267"/>
      <c r="EW264" s="267"/>
      <c r="EX264" s="267"/>
      <c r="EY264" s="267"/>
      <c r="EZ264" s="267"/>
      <c r="FA264" s="267"/>
      <c r="FB264" s="267"/>
      <c r="FC264" s="267"/>
      <c r="FD264" s="267"/>
      <c r="FE264" s="267"/>
      <c r="FF264" s="267"/>
      <c r="FG264" s="267"/>
      <c r="FH264" s="267"/>
      <c r="FI264" s="267"/>
      <c r="FJ264" s="267"/>
      <c r="FK264" s="267"/>
      <c r="FL264" s="267"/>
      <c r="FM264" s="267"/>
      <c r="FN264" s="267"/>
      <c r="FO264" s="267"/>
      <c r="FP264" s="267"/>
      <c r="FQ264" s="267"/>
      <c r="FR264" s="267"/>
      <c r="FS264" s="267"/>
      <c r="FT264" s="267"/>
      <c r="FU264" s="267"/>
      <c r="FV264" s="267"/>
      <c r="FW264" s="267"/>
      <c r="FX264" s="267"/>
      <c r="FY264" s="267"/>
      <c r="FZ264" s="267"/>
      <c r="GA264" s="267"/>
      <c r="GB264" s="267"/>
      <c r="GC264" s="267"/>
      <c r="GD264" s="267"/>
      <c r="GE264" s="267"/>
      <c r="GF264" s="267"/>
      <c r="GG264" s="267"/>
      <c r="GH264" s="267"/>
      <c r="GI264" s="267"/>
      <c r="GJ264" s="267"/>
      <c r="GK264" s="267"/>
      <c r="GL264" s="267"/>
      <c r="GM264" s="267"/>
      <c r="GN264" s="267"/>
      <c r="GO264" s="267"/>
      <c r="GP264" s="267"/>
      <c r="GQ264" s="267"/>
      <c r="GR264" s="267"/>
      <c r="GS264" s="267"/>
      <c r="GT264" s="267"/>
      <c r="GU264" s="267"/>
      <c r="GV264" s="267"/>
      <c r="GW264" s="267"/>
      <c r="GX264" s="267"/>
      <c r="GY264" s="267"/>
      <c r="GZ264" s="267"/>
      <c r="HA264" s="267"/>
      <c r="HB264" s="267"/>
      <c r="HC264" s="267"/>
      <c r="HD264" s="267"/>
      <c r="HE264" s="267"/>
      <c r="HF264" s="267"/>
      <c r="HG264" s="267"/>
      <c r="HH264" s="267"/>
      <c r="HI264" s="267"/>
      <c r="HJ264" s="267"/>
      <c r="HK264" s="267"/>
      <c r="HL264" s="267"/>
      <c r="HM264" s="267"/>
      <c r="HN264" s="267"/>
      <c r="HO264" s="267"/>
      <c r="HP264" s="267"/>
      <c r="HQ264" s="267"/>
      <c r="HR264" s="267"/>
      <c r="HS264" s="267"/>
      <c r="HT264" s="267"/>
      <c r="HU264" s="267"/>
      <c r="HV264" s="267"/>
      <c r="HW264" s="267"/>
      <c r="HX264" s="267"/>
      <c r="HY264" s="267"/>
      <c r="HZ264" s="267"/>
      <c r="IA264" s="267"/>
    </row>
    <row r="265" spans="1:235" s="5" customFormat="1" ht="24.95" customHeight="1">
      <c r="A265" s="269" t="s">
        <v>0</v>
      </c>
      <c r="B265" s="269" t="s">
        <v>1</v>
      </c>
      <c r="C265" s="268" t="s">
        <v>2</v>
      </c>
      <c r="D265" s="104" t="s">
        <v>58</v>
      </c>
      <c r="E265" s="105" t="s">
        <v>26</v>
      </c>
    </row>
    <row r="266" spans="1:235" s="12" customFormat="1" ht="42" customHeight="1">
      <c r="A266" s="25">
        <v>1</v>
      </c>
      <c r="B266" s="16" t="s">
        <v>29</v>
      </c>
      <c r="C266" s="70">
        <v>20000</v>
      </c>
      <c r="D266" s="121">
        <v>18071</v>
      </c>
      <c r="E266" s="141">
        <f t="shared" ref="E266:E267" si="13">C266-D266</f>
        <v>1929</v>
      </c>
    </row>
    <row r="267" spans="1:235" s="12" customFormat="1" ht="40.5" customHeight="1">
      <c r="A267" s="25">
        <v>2</v>
      </c>
      <c r="B267" s="27" t="s">
        <v>6</v>
      </c>
      <c r="C267" s="70">
        <v>10000</v>
      </c>
      <c r="D267" s="121">
        <v>9900</v>
      </c>
      <c r="E267" s="141">
        <f t="shared" si="13"/>
        <v>100</v>
      </c>
    </row>
    <row r="268" spans="1:235" s="22" customFormat="1" ht="24.95" customHeight="1">
      <c r="A268" s="269"/>
      <c r="B268" s="269" t="s">
        <v>4</v>
      </c>
      <c r="C268" s="67">
        <f>SUM(C266:C267)</f>
        <v>30000</v>
      </c>
      <c r="D268" s="127">
        <f>SUM(D266:D267)</f>
        <v>27971</v>
      </c>
      <c r="E268" s="196">
        <f>SUM(E266:E267)</f>
        <v>2029</v>
      </c>
    </row>
    <row r="269" spans="1:235" s="22" customFormat="1" ht="24.95" customHeight="1">
      <c r="A269" s="29"/>
      <c r="B269" s="29"/>
      <c r="C269" s="84"/>
      <c r="D269" s="290"/>
      <c r="E269" s="291"/>
    </row>
    <row r="270" spans="1:235" s="22" customFormat="1" ht="24.95" customHeight="1">
      <c r="A270" s="29"/>
      <c r="B270" s="29"/>
      <c r="C270" s="84"/>
      <c r="D270" s="290"/>
      <c r="E270" s="291"/>
    </row>
    <row r="271" spans="1:235" s="22" customFormat="1" ht="24.95" customHeight="1">
      <c r="A271" s="29"/>
      <c r="B271" s="29"/>
      <c r="C271" s="84"/>
      <c r="D271" s="290"/>
      <c r="E271" s="291"/>
    </row>
    <row r="272" spans="1:235" s="22" customFormat="1" ht="24.95" customHeight="1">
      <c r="A272" s="29"/>
      <c r="B272" s="29"/>
      <c r="C272" s="84"/>
      <c r="D272" s="290"/>
      <c r="E272" s="291"/>
    </row>
    <row r="273" spans="1:235" s="22" customFormat="1" ht="24.95" customHeight="1">
      <c r="A273" s="29"/>
      <c r="B273" s="29"/>
      <c r="C273" s="84"/>
      <c r="D273" s="290"/>
      <c r="E273" s="291"/>
    </row>
    <row r="274" spans="1:235" s="22" customFormat="1" ht="24.95" customHeight="1">
      <c r="A274" s="29"/>
      <c r="B274" s="29"/>
      <c r="C274" s="84"/>
      <c r="D274" s="290"/>
      <c r="E274" s="291"/>
    </row>
    <row r="275" spans="1:235" s="22" customFormat="1" ht="24.95" customHeight="1">
      <c r="A275" s="29"/>
      <c r="B275" s="29"/>
      <c r="C275" s="84"/>
      <c r="D275" s="290"/>
      <c r="E275" s="291"/>
    </row>
    <row r="276" spans="1:235" s="5" customFormat="1" ht="44.25" customHeight="1">
      <c r="A276" s="300" t="s">
        <v>37</v>
      </c>
      <c r="B276" s="300"/>
      <c r="C276" s="300"/>
      <c r="D276" s="300"/>
      <c r="E276" s="300"/>
      <c r="F276" s="298"/>
      <c r="G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298"/>
      <c r="U276" s="298"/>
      <c r="V276" s="298"/>
      <c r="W276" s="298"/>
      <c r="X276" s="298"/>
      <c r="Y276" s="298"/>
      <c r="Z276" s="298"/>
      <c r="AA276" s="298"/>
      <c r="AB276" s="298"/>
      <c r="AC276" s="298"/>
      <c r="AD276" s="298"/>
      <c r="AE276" s="298"/>
      <c r="AF276" s="298"/>
      <c r="AG276" s="298"/>
      <c r="AH276" s="298"/>
      <c r="AI276" s="298"/>
      <c r="AJ276" s="298"/>
      <c r="AK276" s="298"/>
      <c r="AL276" s="298"/>
      <c r="AM276" s="298"/>
      <c r="AN276" s="298"/>
      <c r="AO276" s="298"/>
      <c r="AP276" s="298"/>
      <c r="AQ276" s="298"/>
      <c r="AR276" s="298"/>
      <c r="AS276" s="298"/>
      <c r="AT276" s="298"/>
      <c r="AU276" s="298"/>
      <c r="AV276" s="298"/>
      <c r="AW276" s="298"/>
      <c r="AX276" s="298"/>
      <c r="AY276" s="298"/>
      <c r="AZ276" s="298"/>
      <c r="BA276" s="298"/>
      <c r="BB276" s="298"/>
      <c r="BC276" s="298"/>
      <c r="BD276" s="298"/>
      <c r="BE276" s="298"/>
      <c r="BF276" s="298"/>
      <c r="BG276" s="298"/>
      <c r="BH276" s="298"/>
      <c r="BI276" s="298"/>
      <c r="BJ276" s="298"/>
      <c r="BK276" s="298"/>
      <c r="BL276" s="298"/>
      <c r="BM276" s="298"/>
      <c r="BN276" s="298"/>
      <c r="BO276" s="298"/>
      <c r="BP276" s="298"/>
      <c r="BQ276" s="298"/>
      <c r="BR276" s="298"/>
      <c r="BS276" s="298"/>
      <c r="BT276" s="298"/>
      <c r="BU276" s="298"/>
      <c r="BV276" s="298"/>
      <c r="BW276" s="298"/>
      <c r="BX276" s="298"/>
      <c r="BY276" s="298"/>
      <c r="BZ276" s="298"/>
      <c r="CA276" s="298"/>
      <c r="CB276" s="298"/>
      <c r="CC276" s="298"/>
      <c r="CD276" s="298"/>
      <c r="CE276" s="298"/>
      <c r="CF276" s="298"/>
      <c r="CG276" s="298"/>
      <c r="CH276" s="298"/>
      <c r="CI276" s="298"/>
      <c r="CJ276" s="298"/>
      <c r="CK276" s="298"/>
      <c r="CL276" s="298"/>
      <c r="CM276" s="298"/>
      <c r="CN276" s="298"/>
      <c r="CO276" s="298"/>
      <c r="CP276" s="298"/>
      <c r="CQ276" s="298"/>
      <c r="CR276" s="298"/>
      <c r="CS276" s="298"/>
      <c r="CT276" s="298"/>
      <c r="CU276" s="298"/>
      <c r="CV276" s="298"/>
      <c r="CW276" s="298"/>
      <c r="CX276" s="298"/>
      <c r="CY276" s="298"/>
      <c r="CZ276" s="298"/>
      <c r="DA276" s="298"/>
      <c r="DB276" s="298"/>
      <c r="DC276" s="298"/>
      <c r="DD276" s="298"/>
      <c r="DE276" s="298"/>
      <c r="DF276" s="298"/>
      <c r="DG276" s="298"/>
      <c r="DH276" s="298"/>
      <c r="DI276" s="298"/>
      <c r="DJ276" s="298"/>
      <c r="DK276" s="298"/>
      <c r="DL276" s="298"/>
      <c r="DM276" s="298"/>
      <c r="DN276" s="298"/>
      <c r="DO276" s="298"/>
      <c r="DP276" s="298"/>
      <c r="DQ276" s="298"/>
      <c r="DR276" s="298"/>
      <c r="DS276" s="298"/>
      <c r="DT276" s="298"/>
      <c r="DU276" s="298"/>
      <c r="DV276" s="298"/>
      <c r="DW276" s="298"/>
      <c r="DX276" s="298"/>
      <c r="DY276" s="298"/>
      <c r="DZ276" s="298"/>
      <c r="EA276" s="298"/>
      <c r="EB276" s="298"/>
      <c r="EC276" s="298"/>
      <c r="ED276" s="298"/>
      <c r="EE276" s="298"/>
      <c r="EF276" s="298"/>
      <c r="EG276" s="298"/>
      <c r="EH276" s="298"/>
      <c r="EI276" s="298"/>
      <c r="EJ276" s="298"/>
      <c r="EK276" s="298"/>
      <c r="EL276" s="298"/>
      <c r="EM276" s="298"/>
      <c r="EN276" s="298"/>
      <c r="EO276" s="298"/>
      <c r="EP276" s="298"/>
      <c r="EQ276" s="298"/>
      <c r="ER276" s="298"/>
      <c r="ES276" s="298"/>
      <c r="ET276" s="298"/>
      <c r="EU276" s="298"/>
      <c r="EV276" s="298"/>
      <c r="EW276" s="298"/>
      <c r="EX276" s="298"/>
      <c r="EY276" s="298"/>
      <c r="EZ276" s="298"/>
      <c r="FA276" s="298"/>
      <c r="FB276" s="298"/>
      <c r="FC276" s="298"/>
      <c r="FD276" s="298"/>
      <c r="FE276" s="298"/>
      <c r="FF276" s="298"/>
      <c r="FG276" s="298"/>
      <c r="FH276" s="298"/>
      <c r="FI276" s="298"/>
      <c r="FJ276" s="298"/>
      <c r="FK276" s="298"/>
      <c r="FL276" s="298"/>
      <c r="FM276" s="298"/>
      <c r="FN276" s="298"/>
      <c r="FO276" s="298"/>
      <c r="FP276" s="298"/>
      <c r="FQ276" s="298"/>
      <c r="FR276" s="298"/>
      <c r="FS276" s="298"/>
      <c r="FT276" s="298"/>
      <c r="FU276" s="298"/>
      <c r="FV276" s="298"/>
      <c r="FW276" s="298"/>
      <c r="FX276" s="298"/>
      <c r="FY276" s="298"/>
      <c r="FZ276" s="298"/>
      <c r="GA276" s="298"/>
      <c r="GB276" s="298"/>
      <c r="GC276" s="298"/>
      <c r="GD276" s="298"/>
      <c r="GE276" s="298"/>
      <c r="GF276" s="298"/>
      <c r="GG276" s="298"/>
      <c r="GH276" s="298"/>
      <c r="GI276" s="298"/>
      <c r="GJ276" s="298"/>
      <c r="GK276" s="298"/>
      <c r="GL276" s="298"/>
      <c r="GM276" s="298"/>
      <c r="GN276" s="298"/>
      <c r="GO276" s="298"/>
      <c r="GP276" s="298"/>
      <c r="GQ276" s="298"/>
      <c r="GR276" s="298"/>
      <c r="GS276" s="298"/>
      <c r="GT276" s="298"/>
      <c r="GU276" s="298"/>
      <c r="GV276" s="298"/>
      <c r="GW276" s="298"/>
      <c r="GX276" s="298"/>
      <c r="GY276" s="298"/>
      <c r="GZ276" s="298"/>
      <c r="HA276" s="298"/>
      <c r="HB276" s="298"/>
      <c r="HC276" s="298"/>
      <c r="HD276" s="298"/>
      <c r="HE276" s="298"/>
      <c r="HF276" s="298"/>
      <c r="HG276" s="298"/>
      <c r="HH276" s="298"/>
      <c r="HI276" s="298"/>
      <c r="HJ276" s="298"/>
      <c r="HK276" s="298"/>
      <c r="HL276" s="298"/>
      <c r="HM276" s="298"/>
      <c r="HN276" s="298"/>
      <c r="HO276" s="298"/>
      <c r="HP276" s="298"/>
      <c r="HQ276" s="298"/>
      <c r="HR276" s="298"/>
      <c r="HS276" s="298"/>
      <c r="HT276" s="298"/>
      <c r="HU276" s="298"/>
      <c r="HV276" s="298"/>
      <c r="HW276" s="298"/>
      <c r="HX276" s="298"/>
      <c r="HY276" s="298"/>
      <c r="HZ276" s="298"/>
      <c r="IA276" s="298"/>
    </row>
    <row r="277" spans="1:235" s="5" customFormat="1" ht="24.95" customHeight="1">
      <c r="A277" s="18" t="s">
        <v>84</v>
      </c>
      <c r="B277" s="267"/>
      <c r="C277" s="267"/>
      <c r="D277" s="266"/>
      <c r="E277" s="266"/>
      <c r="F277" s="267"/>
      <c r="G277" s="267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  <c r="AA277" s="267"/>
      <c r="AB277" s="267"/>
      <c r="AC277" s="267"/>
      <c r="AD277" s="267"/>
      <c r="AE277" s="267"/>
      <c r="AF277" s="267"/>
      <c r="AG277" s="267"/>
      <c r="AH277" s="267"/>
      <c r="AI277" s="267"/>
      <c r="AJ277" s="267"/>
      <c r="AK277" s="267"/>
      <c r="AL277" s="267"/>
      <c r="AM277" s="267"/>
      <c r="AN277" s="267"/>
      <c r="AO277" s="267"/>
      <c r="AP277" s="267"/>
      <c r="AQ277" s="267"/>
      <c r="AR277" s="267"/>
      <c r="AS277" s="267"/>
      <c r="AT277" s="267"/>
      <c r="AU277" s="267"/>
      <c r="AV277" s="267"/>
      <c r="AW277" s="267"/>
      <c r="AX277" s="267"/>
      <c r="AY277" s="267"/>
      <c r="AZ277" s="267"/>
      <c r="BA277" s="267"/>
      <c r="BB277" s="267"/>
      <c r="BC277" s="267"/>
      <c r="BD277" s="267"/>
      <c r="BE277" s="267"/>
      <c r="BF277" s="267"/>
      <c r="BG277" s="267"/>
      <c r="BH277" s="267"/>
      <c r="BI277" s="267"/>
      <c r="BJ277" s="267"/>
      <c r="BK277" s="267"/>
      <c r="BL277" s="267"/>
      <c r="BM277" s="267"/>
      <c r="BN277" s="267"/>
      <c r="BO277" s="267"/>
      <c r="BP277" s="267"/>
      <c r="BQ277" s="267"/>
      <c r="BR277" s="267"/>
      <c r="BS277" s="267"/>
      <c r="BT277" s="267"/>
      <c r="BU277" s="267"/>
      <c r="BV277" s="267"/>
      <c r="BW277" s="267"/>
      <c r="BX277" s="267"/>
      <c r="BY277" s="267"/>
      <c r="BZ277" s="267"/>
      <c r="CA277" s="267"/>
      <c r="CB277" s="267"/>
      <c r="CC277" s="267"/>
      <c r="CD277" s="267"/>
      <c r="CE277" s="267"/>
      <c r="CF277" s="267"/>
      <c r="CG277" s="267"/>
      <c r="CH277" s="267"/>
      <c r="CI277" s="267"/>
      <c r="CJ277" s="267"/>
      <c r="CK277" s="267"/>
      <c r="CL277" s="267"/>
      <c r="CM277" s="267"/>
      <c r="CN277" s="267"/>
      <c r="CO277" s="267"/>
      <c r="CP277" s="267"/>
      <c r="CQ277" s="267"/>
      <c r="CR277" s="267"/>
      <c r="CS277" s="267"/>
      <c r="CT277" s="267"/>
      <c r="CU277" s="267"/>
      <c r="CV277" s="267"/>
      <c r="CW277" s="267"/>
      <c r="CX277" s="267"/>
      <c r="CY277" s="267"/>
      <c r="CZ277" s="267"/>
      <c r="DA277" s="267"/>
      <c r="DB277" s="267"/>
      <c r="DC277" s="267"/>
      <c r="DD277" s="267"/>
      <c r="DE277" s="267"/>
      <c r="DF277" s="267"/>
      <c r="DG277" s="267"/>
      <c r="DH277" s="267"/>
      <c r="DI277" s="267"/>
      <c r="DJ277" s="267"/>
      <c r="DK277" s="267"/>
      <c r="DL277" s="267"/>
      <c r="DM277" s="267"/>
      <c r="DN277" s="267"/>
      <c r="DO277" s="267"/>
      <c r="DP277" s="267"/>
      <c r="DQ277" s="267"/>
      <c r="DR277" s="267"/>
      <c r="DS277" s="267"/>
      <c r="DT277" s="267"/>
      <c r="DU277" s="267"/>
      <c r="DV277" s="267"/>
      <c r="DW277" s="267"/>
      <c r="DX277" s="267"/>
      <c r="DY277" s="267"/>
      <c r="DZ277" s="267"/>
      <c r="EA277" s="267"/>
      <c r="EB277" s="267"/>
      <c r="EC277" s="267"/>
      <c r="ED277" s="267"/>
      <c r="EE277" s="267"/>
      <c r="EF277" s="267"/>
      <c r="EG277" s="267"/>
      <c r="EH277" s="267"/>
      <c r="EI277" s="267"/>
      <c r="EJ277" s="267"/>
      <c r="EK277" s="267"/>
      <c r="EL277" s="267"/>
      <c r="EM277" s="267"/>
      <c r="EN277" s="267"/>
      <c r="EO277" s="267"/>
      <c r="EP277" s="267"/>
      <c r="EQ277" s="267"/>
      <c r="ER277" s="267"/>
      <c r="ES277" s="267"/>
      <c r="ET277" s="267"/>
      <c r="EU277" s="267"/>
      <c r="EV277" s="267"/>
      <c r="EW277" s="267"/>
      <c r="EX277" s="267"/>
      <c r="EY277" s="267"/>
      <c r="EZ277" s="267"/>
      <c r="FA277" s="267"/>
      <c r="FB277" s="267"/>
      <c r="FC277" s="267"/>
      <c r="FD277" s="267"/>
      <c r="FE277" s="267"/>
      <c r="FF277" s="267"/>
      <c r="FG277" s="267"/>
      <c r="FH277" s="267"/>
      <c r="FI277" s="267"/>
      <c r="FJ277" s="267"/>
      <c r="FK277" s="267"/>
      <c r="FL277" s="267"/>
      <c r="FM277" s="267"/>
      <c r="FN277" s="267"/>
      <c r="FO277" s="267"/>
      <c r="FP277" s="267"/>
      <c r="FQ277" s="267"/>
      <c r="FR277" s="267"/>
      <c r="FS277" s="267"/>
      <c r="FT277" s="267"/>
      <c r="FU277" s="267"/>
      <c r="FV277" s="267"/>
      <c r="FW277" s="267"/>
      <c r="FX277" s="267"/>
      <c r="FY277" s="267"/>
      <c r="FZ277" s="267"/>
      <c r="GA277" s="267"/>
      <c r="GB277" s="267"/>
      <c r="GC277" s="267"/>
      <c r="GD277" s="267"/>
      <c r="GE277" s="267"/>
      <c r="GF277" s="267"/>
      <c r="GG277" s="267"/>
      <c r="GH277" s="267"/>
      <c r="GI277" s="267"/>
      <c r="GJ277" s="267"/>
      <c r="GK277" s="267"/>
      <c r="GL277" s="267"/>
      <c r="GM277" s="267"/>
      <c r="GN277" s="267"/>
      <c r="GO277" s="267"/>
      <c r="GP277" s="267"/>
      <c r="GQ277" s="267"/>
      <c r="GR277" s="267"/>
      <c r="GS277" s="267"/>
      <c r="GT277" s="267"/>
      <c r="GU277" s="267"/>
      <c r="GV277" s="267"/>
      <c r="GW277" s="267"/>
      <c r="GX277" s="267"/>
      <c r="GY277" s="267"/>
      <c r="GZ277" s="267"/>
      <c r="HA277" s="267"/>
      <c r="HB277" s="267"/>
      <c r="HC277" s="267"/>
      <c r="HD277" s="267"/>
      <c r="HE277" s="267"/>
      <c r="HF277" s="267"/>
      <c r="HG277" s="267"/>
      <c r="HH277" s="267"/>
      <c r="HI277" s="267"/>
      <c r="HJ277" s="267"/>
      <c r="HK277" s="267"/>
      <c r="HL277" s="267"/>
      <c r="HM277" s="267"/>
      <c r="HN277" s="267"/>
      <c r="HO277" s="267"/>
      <c r="HP277" s="267"/>
      <c r="HQ277" s="267"/>
      <c r="HR277" s="267"/>
      <c r="HS277" s="267"/>
      <c r="HT277" s="267"/>
      <c r="HU277" s="267"/>
      <c r="HV277" s="267"/>
      <c r="HW277" s="267"/>
      <c r="HX277" s="267"/>
      <c r="HY277" s="267"/>
      <c r="HZ277" s="267"/>
      <c r="IA277" s="267"/>
    </row>
    <row r="278" spans="1:235" s="5" customFormat="1" ht="24.95" customHeight="1">
      <c r="A278" s="269" t="s">
        <v>0</v>
      </c>
      <c r="B278" s="269" t="s">
        <v>1</v>
      </c>
      <c r="C278" s="268" t="s">
        <v>2</v>
      </c>
      <c r="D278" s="104" t="s">
        <v>58</v>
      </c>
      <c r="E278" s="105" t="s">
        <v>26</v>
      </c>
    </row>
    <row r="279" spans="1:235" s="28" customFormat="1" ht="24.95" customHeight="1">
      <c r="A279" s="35">
        <v>1</v>
      </c>
      <c r="B279" s="52" t="s">
        <v>48</v>
      </c>
      <c r="C279" s="197"/>
      <c r="D279" s="199"/>
      <c r="E279" s="200"/>
    </row>
    <row r="280" spans="1:235" s="31" customFormat="1" ht="21.95" customHeight="1">
      <c r="A280" s="157"/>
      <c r="B280" s="146" t="s">
        <v>256</v>
      </c>
      <c r="C280" s="168">
        <v>24300000</v>
      </c>
      <c r="D280" s="120">
        <v>24161200</v>
      </c>
      <c r="E280" s="120">
        <f>C280-C281-D280</f>
        <v>0</v>
      </c>
      <c r="F280" s="102"/>
    </row>
    <row r="281" spans="1:235" s="31" customFormat="1" ht="21.95" customHeight="1">
      <c r="A281" s="148"/>
      <c r="B281" s="147" t="s">
        <v>258</v>
      </c>
      <c r="C281" s="121">
        <v>138800</v>
      </c>
      <c r="D281" s="122"/>
      <c r="E281" s="122"/>
      <c r="F281" s="102"/>
    </row>
    <row r="282" spans="1:235" s="28" customFormat="1" ht="24.95" customHeight="1">
      <c r="A282" s="35">
        <v>2</v>
      </c>
      <c r="B282" s="52" t="s">
        <v>49</v>
      </c>
      <c r="C282" s="197"/>
      <c r="D282" s="199"/>
      <c r="E282" s="200"/>
    </row>
    <row r="283" spans="1:235" s="31" customFormat="1" ht="21.95" customHeight="1">
      <c r="A283" s="157"/>
      <c r="B283" s="146" t="s">
        <v>256</v>
      </c>
      <c r="C283" s="168">
        <v>6380000</v>
      </c>
      <c r="D283" s="120">
        <v>6136800</v>
      </c>
      <c r="E283" s="120">
        <f>C283-C284-D283</f>
        <v>0</v>
      </c>
      <c r="F283" s="102"/>
    </row>
    <row r="284" spans="1:235" s="31" customFormat="1" ht="21.95" customHeight="1">
      <c r="A284" s="148"/>
      <c r="B284" s="147" t="s">
        <v>258</v>
      </c>
      <c r="C284" s="121">
        <v>243200</v>
      </c>
      <c r="D284" s="122"/>
      <c r="E284" s="122"/>
      <c r="F284" s="102"/>
    </row>
    <row r="285" spans="1:235" s="28" customFormat="1" ht="24.95" customHeight="1">
      <c r="A285" s="35">
        <v>3</v>
      </c>
      <c r="B285" s="198" t="s">
        <v>15</v>
      </c>
      <c r="C285" s="197"/>
      <c r="D285" s="199"/>
      <c r="E285" s="200"/>
    </row>
    <row r="286" spans="1:235" s="31" customFormat="1" ht="21.95" customHeight="1">
      <c r="A286" s="157"/>
      <c r="B286" s="146" t="s">
        <v>256</v>
      </c>
      <c r="C286" s="168">
        <v>240000</v>
      </c>
      <c r="D286" s="120">
        <v>224000</v>
      </c>
      <c r="E286" s="120">
        <f>C286-C287-D286</f>
        <v>1000</v>
      </c>
      <c r="F286" s="102"/>
    </row>
    <row r="287" spans="1:235" s="31" customFormat="1" ht="21.95" customHeight="1">
      <c r="A287" s="148"/>
      <c r="B287" s="147" t="s">
        <v>258</v>
      </c>
      <c r="C287" s="121">
        <v>15000</v>
      </c>
      <c r="D287" s="122"/>
      <c r="E287" s="122"/>
      <c r="F287" s="102"/>
    </row>
    <row r="288" spans="1:235" s="34" customFormat="1" ht="37.5" customHeight="1">
      <c r="A288" s="25">
        <v>4</v>
      </c>
      <c r="B288" s="49" t="s">
        <v>19</v>
      </c>
      <c r="C288" s="122">
        <v>350000</v>
      </c>
      <c r="D288" s="122">
        <v>350000</v>
      </c>
      <c r="E288" s="139">
        <f t="shared" ref="E288" si="14">SUM(C288-D288)</f>
        <v>0</v>
      </c>
    </row>
    <row r="289" spans="1:5" s="22" customFormat="1" ht="24.95" customHeight="1">
      <c r="A289" s="269"/>
      <c r="B289" s="269" t="s">
        <v>4</v>
      </c>
      <c r="C289" s="127">
        <f>SUM(C280,C283,C286,C288)-SUM(C281,C284,C287)</f>
        <v>30873000</v>
      </c>
      <c r="D289" s="127">
        <f>SUM(D280:D288)</f>
        <v>30872000</v>
      </c>
      <c r="E289" s="196">
        <f>SUM(E285:E288)</f>
        <v>1000</v>
      </c>
    </row>
    <row r="290" spans="1:5" s="8" customFormat="1" ht="24.95" customHeight="1">
      <c r="A290" s="7"/>
      <c r="B290" s="7"/>
      <c r="C290" s="186"/>
      <c r="D290" s="186"/>
      <c r="E290" s="187"/>
    </row>
    <row r="291" spans="1:5" s="12" customFormat="1" ht="24.95" customHeight="1">
      <c r="A291" s="26"/>
      <c r="B291" s="57"/>
      <c r="C291" s="40"/>
      <c r="D291" s="161"/>
      <c r="E291" s="182"/>
    </row>
    <row r="292" spans="1:5" s="12" customFormat="1" ht="24.95" customHeight="1">
      <c r="A292" s="26"/>
      <c r="B292" s="57"/>
      <c r="C292" s="40"/>
      <c r="D292" s="161"/>
      <c r="E292" s="182"/>
    </row>
    <row r="293" spans="1:5" s="22" customFormat="1" ht="24.95" customHeight="1">
      <c r="A293" s="29"/>
      <c r="B293" s="29"/>
      <c r="C293" s="30"/>
      <c r="D293" s="142"/>
      <c r="E293" s="143"/>
    </row>
    <row r="294" spans="1:5" s="8" customFormat="1" ht="24.95" customHeight="1">
      <c r="A294" s="7"/>
      <c r="C294" s="9"/>
      <c r="D294" s="186"/>
      <c r="E294" s="187"/>
    </row>
    <row r="295" spans="1:5" s="8" customFormat="1" ht="24.95" customHeight="1">
      <c r="A295" s="7"/>
      <c r="C295" s="9"/>
      <c r="D295" s="186"/>
      <c r="E295" s="202"/>
    </row>
    <row r="301" spans="1:5">
      <c r="C301" s="1"/>
      <c r="D301" s="85"/>
    </row>
  </sheetData>
  <mergeCells count="531">
    <mergeCell ref="AF156:AI156"/>
    <mergeCell ref="AV150:AY150"/>
    <mergeCell ref="AJ171:AM171"/>
    <mergeCell ref="AN171:AQ171"/>
    <mergeCell ref="AV62:AY62"/>
    <mergeCell ref="AZ62:BC62"/>
    <mergeCell ref="A171:E171"/>
    <mergeCell ref="X62:AA62"/>
    <mergeCell ref="AB62:AE62"/>
    <mergeCell ref="AF62:AI62"/>
    <mergeCell ref="X150:AA150"/>
    <mergeCell ref="AB150:AE150"/>
    <mergeCell ref="AF150:AI150"/>
    <mergeCell ref="T171:W171"/>
    <mergeCell ref="X171:AA171"/>
    <mergeCell ref="AB171:AE171"/>
    <mergeCell ref="AF171:AI171"/>
    <mergeCell ref="F171:G171"/>
    <mergeCell ref="I171:K171"/>
    <mergeCell ref="L171:O171"/>
    <mergeCell ref="P171:S171"/>
    <mergeCell ref="P62:S62"/>
    <mergeCell ref="T156:W156"/>
    <mergeCell ref="X156:AA156"/>
    <mergeCell ref="AB156:AE156"/>
    <mergeCell ref="BD62:BG62"/>
    <mergeCell ref="A20:E20"/>
    <mergeCell ref="F20:G20"/>
    <mergeCell ref="I20:K20"/>
    <mergeCell ref="L20:O20"/>
    <mergeCell ref="A150:E150"/>
    <mergeCell ref="A156:E156"/>
    <mergeCell ref="AR150:AU150"/>
    <mergeCell ref="AZ150:BC150"/>
    <mergeCell ref="BD150:BG150"/>
    <mergeCell ref="P156:S156"/>
    <mergeCell ref="P20:S20"/>
    <mergeCell ref="T20:W20"/>
    <mergeCell ref="X20:AA20"/>
    <mergeCell ref="AB20:AE20"/>
    <mergeCell ref="AF20:AI20"/>
    <mergeCell ref="AJ20:AM20"/>
    <mergeCell ref="AV20:AY20"/>
    <mergeCell ref="AJ150:AM150"/>
    <mergeCell ref="AN150:AQ150"/>
    <mergeCell ref="AJ156:AM156"/>
    <mergeCell ref="AN156:AQ156"/>
    <mergeCell ref="T62:W62"/>
    <mergeCell ref="T150:W150"/>
    <mergeCell ref="A218:E218"/>
    <mergeCell ref="A263:E263"/>
    <mergeCell ref="A276:E276"/>
    <mergeCell ref="X1:AA1"/>
    <mergeCell ref="AB1:AE1"/>
    <mergeCell ref="AF1:AI1"/>
    <mergeCell ref="AJ1:AM1"/>
    <mergeCell ref="AN1:AQ1"/>
    <mergeCell ref="F156:G156"/>
    <mergeCell ref="I156:K156"/>
    <mergeCell ref="L156:O156"/>
    <mergeCell ref="X218:AA218"/>
    <mergeCell ref="AB218:AE218"/>
    <mergeCell ref="AF218:AI218"/>
    <mergeCell ref="AJ218:AM218"/>
    <mergeCell ref="AN218:AQ218"/>
    <mergeCell ref="F263:G263"/>
    <mergeCell ref="I263:K263"/>
    <mergeCell ref="L263:O263"/>
    <mergeCell ref="P263:S263"/>
    <mergeCell ref="X276:AA276"/>
    <mergeCell ref="AB276:AE276"/>
    <mergeCell ref="AF276:AI276"/>
    <mergeCell ref="AR1:AU1"/>
    <mergeCell ref="F1:G1"/>
    <mergeCell ref="I1:K1"/>
    <mergeCell ref="L1:O1"/>
    <mergeCell ref="P1:S1"/>
    <mergeCell ref="T1:W1"/>
    <mergeCell ref="A1:E1"/>
    <mergeCell ref="A62:E62"/>
    <mergeCell ref="AN20:AQ20"/>
    <mergeCell ref="AR20:AU20"/>
    <mergeCell ref="F62:G62"/>
    <mergeCell ref="I62:K62"/>
    <mergeCell ref="L62:O62"/>
    <mergeCell ref="FH1:FK1"/>
    <mergeCell ref="DP1:DS1"/>
    <mergeCell ref="DT1:DW1"/>
    <mergeCell ref="DX1:EA1"/>
    <mergeCell ref="EB1:EE1"/>
    <mergeCell ref="AZ20:BC20"/>
    <mergeCell ref="BD20:BG20"/>
    <mergeCell ref="BH1:BK1"/>
    <mergeCell ref="BL1:BO1"/>
    <mergeCell ref="BP1:BS1"/>
    <mergeCell ref="EF1:EI1"/>
    <mergeCell ref="EJ1:EM1"/>
    <mergeCell ref="EN1:EQ1"/>
    <mergeCell ref="ER1:EU1"/>
    <mergeCell ref="EV1:EY1"/>
    <mergeCell ref="EZ1:FC1"/>
    <mergeCell ref="FD1:FG1"/>
    <mergeCell ref="CR1:CU1"/>
    <mergeCell ref="CV1:CY1"/>
    <mergeCell ref="CZ1:DC1"/>
    <mergeCell ref="DD1:DG1"/>
    <mergeCell ref="DH1:DK1"/>
    <mergeCell ref="DL1:DO1"/>
    <mergeCell ref="BT1:BW1"/>
    <mergeCell ref="HT1:HW1"/>
    <mergeCell ref="HX1:IA1"/>
    <mergeCell ref="GJ1:GM1"/>
    <mergeCell ref="GN1:GQ1"/>
    <mergeCell ref="GR1:GU1"/>
    <mergeCell ref="GV1:GY1"/>
    <mergeCell ref="GZ1:HC1"/>
    <mergeCell ref="HD1:HG1"/>
    <mergeCell ref="FL1:FO1"/>
    <mergeCell ref="FP1:FS1"/>
    <mergeCell ref="FT1:FW1"/>
    <mergeCell ref="FX1:GA1"/>
    <mergeCell ref="GB1:GE1"/>
    <mergeCell ref="GF1:GI1"/>
    <mergeCell ref="HH1:HK1"/>
    <mergeCell ref="HL1:HO1"/>
    <mergeCell ref="HP1:HS1"/>
    <mergeCell ref="HT62:HW62"/>
    <mergeCell ref="HX62:IA62"/>
    <mergeCell ref="F150:G150"/>
    <mergeCell ref="I150:K150"/>
    <mergeCell ref="L150:O150"/>
    <mergeCell ref="P150:S150"/>
    <mergeCell ref="GJ62:GM62"/>
    <mergeCell ref="GN62:GQ62"/>
    <mergeCell ref="GR62:GU62"/>
    <mergeCell ref="GV62:GY62"/>
    <mergeCell ref="GZ62:HC62"/>
    <mergeCell ref="HD62:HG62"/>
    <mergeCell ref="FL62:FO62"/>
    <mergeCell ref="FP62:FS62"/>
    <mergeCell ref="FT62:FW62"/>
    <mergeCell ref="FX62:GA62"/>
    <mergeCell ref="GB62:GE62"/>
    <mergeCell ref="GF62:GI62"/>
    <mergeCell ref="AR62:AU62"/>
    <mergeCell ref="AJ62:AM62"/>
    <mergeCell ref="AN62:AQ62"/>
    <mergeCell ref="EZ62:FC62"/>
    <mergeCell ref="FD62:FG62"/>
    <mergeCell ref="CN62:CQ62"/>
    <mergeCell ref="BX1:CA1"/>
    <mergeCell ref="CB1:CE1"/>
    <mergeCell ref="CF1:CI1"/>
    <mergeCell ref="CJ1:CM1"/>
    <mergeCell ref="CN1:CQ1"/>
    <mergeCell ref="AV1:AY1"/>
    <mergeCell ref="AZ1:BC1"/>
    <mergeCell ref="BD1:BG1"/>
    <mergeCell ref="HP62:HS62"/>
    <mergeCell ref="FH62:FK62"/>
    <mergeCell ref="DP62:DS62"/>
    <mergeCell ref="DT62:DW62"/>
    <mergeCell ref="DX62:EA62"/>
    <mergeCell ref="EB62:EE62"/>
    <mergeCell ref="EF62:EI62"/>
    <mergeCell ref="EJ62:EM62"/>
    <mergeCell ref="CR62:CU62"/>
    <mergeCell ref="CV62:CY62"/>
    <mergeCell ref="CZ62:DC62"/>
    <mergeCell ref="DD62:DG62"/>
    <mergeCell ref="DH62:DK62"/>
    <mergeCell ref="DL62:DO62"/>
    <mergeCell ref="HH62:HK62"/>
    <mergeCell ref="HL62:HO62"/>
    <mergeCell ref="EN62:EQ62"/>
    <mergeCell ref="ER62:EU62"/>
    <mergeCell ref="EV62:EY62"/>
    <mergeCell ref="BH150:BK150"/>
    <mergeCell ref="BL150:BO150"/>
    <mergeCell ref="DL150:DO150"/>
    <mergeCell ref="BX62:CA62"/>
    <mergeCell ref="BP150:BS150"/>
    <mergeCell ref="BT150:BW150"/>
    <mergeCell ref="BX150:CA150"/>
    <mergeCell ref="CB150:CE150"/>
    <mergeCell ref="CF150:CI150"/>
    <mergeCell ref="CJ150:CM150"/>
    <mergeCell ref="CB62:CE62"/>
    <mergeCell ref="CF62:CI62"/>
    <mergeCell ref="CJ62:CM62"/>
    <mergeCell ref="BP62:BS62"/>
    <mergeCell ref="BT62:BW62"/>
    <mergeCell ref="BH62:BK62"/>
    <mergeCell ref="BL62:BO62"/>
    <mergeCell ref="DX150:EA150"/>
    <mergeCell ref="EB150:EE150"/>
    <mergeCell ref="EF150:EI150"/>
    <mergeCell ref="CN150:CQ150"/>
    <mergeCell ref="CR150:CU150"/>
    <mergeCell ref="CV150:CY150"/>
    <mergeCell ref="CZ150:DC150"/>
    <mergeCell ref="DD150:DG150"/>
    <mergeCell ref="DH150:DK150"/>
    <mergeCell ref="DP150:DS150"/>
    <mergeCell ref="DT150:DW150"/>
    <mergeCell ref="FH150:FK150"/>
    <mergeCell ref="FL150:FO150"/>
    <mergeCell ref="FP150:FS150"/>
    <mergeCell ref="FT150:FW150"/>
    <mergeCell ref="FX150:GA150"/>
    <mergeCell ref="GB150:GE150"/>
    <mergeCell ref="EJ150:EM150"/>
    <mergeCell ref="EN150:EQ150"/>
    <mergeCell ref="ER150:EU150"/>
    <mergeCell ref="EV150:EY150"/>
    <mergeCell ref="EZ150:FC150"/>
    <mergeCell ref="FD150:FG150"/>
    <mergeCell ref="HD150:HG150"/>
    <mergeCell ref="HH150:HK150"/>
    <mergeCell ref="HL150:HO150"/>
    <mergeCell ref="HP150:HS150"/>
    <mergeCell ref="HT150:HW150"/>
    <mergeCell ref="HX150:IA150"/>
    <mergeCell ref="GF150:GI150"/>
    <mergeCell ref="GJ150:GM150"/>
    <mergeCell ref="GN150:GQ150"/>
    <mergeCell ref="GR150:GU150"/>
    <mergeCell ref="GV150:GY150"/>
    <mergeCell ref="GZ150:HC150"/>
    <mergeCell ref="BP156:BS156"/>
    <mergeCell ref="BT156:BW156"/>
    <mergeCell ref="BX156:CA156"/>
    <mergeCell ref="CB156:CE156"/>
    <mergeCell ref="CF156:CI156"/>
    <mergeCell ref="CJ156:CM156"/>
    <mergeCell ref="AR156:AU156"/>
    <mergeCell ref="AV156:AY156"/>
    <mergeCell ref="AZ156:BC156"/>
    <mergeCell ref="BD156:BG156"/>
    <mergeCell ref="BH156:BK156"/>
    <mergeCell ref="BL156:BO156"/>
    <mergeCell ref="DL156:DO156"/>
    <mergeCell ref="DP156:DS156"/>
    <mergeCell ref="DT156:DW156"/>
    <mergeCell ref="DX156:EA156"/>
    <mergeCell ref="EB156:EE156"/>
    <mergeCell ref="EF156:EI156"/>
    <mergeCell ref="CN156:CQ156"/>
    <mergeCell ref="CR156:CU156"/>
    <mergeCell ref="CV156:CY156"/>
    <mergeCell ref="CZ156:DC156"/>
    <mergeCell ref="DD156:DG156"/>
    <mergeCell ref="DH156:DK156"/>
    <mergeCell ref="FH156:FK156"/>
    <mergeCell ref="FL156:FO156"/>
    <mergeCell ref="FP156:FS156"/>
    <mergeCell ref="FT156:FW156"/>
    <mergeCell ref="FX156:GA156"/>
    <mergeCell ref="GB156:GE156"/>
    <mergeCell ref="EJ156:EM156"/>
    <mergeCell ref="EN156:EQ156"/>
    <mergeCell ref="ER156:EU156"/>
    <mergeCell ref="EV156:EY156"/>
    <mergeCell ref="EZ156:FC156"/>
    <mergeCell ref="FD156:FG156"/>
    <mergeCell ref="HD156:HG156"/>
    <mergeCell ref="HH156:HK156"/>
    <mergeCell ref="HL156:HO156"/>
    <mergeCell ref="HP156:HS156"/>
    <mergeCell ref="HT156:HW156"/>
    <mergeCell ref="HX156:IA156"/>
    <mergeCell ref="GF156:GI156"/>
    <mergeCell ref="GJ156:GM156"/>
    <mergeCell ref="GN156:GQ156"/>
    <mergeCell ref="GR156:GU156"/>
    <mergeCell ref="GV156:GY156"/>
    <mergeCell ref="GZ156:HC156"/>
    <mergeCell ref="BP171:BS171"/>
    <mergeCell ref="BT171:BW171"/>
    <mergeCell ref="BX171:CA171"/>
    <mergeCell ref="CB171:CE171"/>
    <mergeCell ref="CF171:CI171"/>
    <mergeCell ref="CJ171:CM171"/>
    <mergeCell ref="AR171:AU171"/>
    <mergeCell ref="AV171:AY171"/>
    <mergeCell ref="AZ171:BC171"/>
    <mergeCell ref="BD171:BG171"/>
    <mergeCell ref="BH171:BK171"/>
    <mergeCell ref="BL171:BO171"/>
    <mergeCell ref="DL171:DO171"/>
    <mergeCell ref="DP171:DS171"/>
    <mergeCell ref="DT171:DW171"/>
    <mergeCell ref="DX171:EA171"/>
    <mergeCell ref="EB171:EE171"/>
    <mergeCell ref="EF171:EI171"/>
    <mergeCell ref="CN171:CQ171"/>
    <mergeCell ref="CR171:CU171"/>
    <mergeCell ref="CV171:CY171"/>
    <mergeCell ref="CZ171:DC171"/>
    <mergeCell ref="DD171:DG171"/>
    <mergeCell ref="DH171:DK171"/>
    <mergeCell ref="FH171:FK171"/>
    <mergeCell ref="FL171:FO171"/>
    <mergeCell ref="FP171:FS171"/>
    <mergeCell ref="FT171:FW171"/>
    <mergeCell ref="FX171:GA171"/>
    <mergeCell ref="GB171:GE171"/>
    <mergeCell ref="EJ171:EM171"/>
    <mergeCell ref="EN171:EQ171"/>
    <mergeCell ref="ER171:EU171"/>
    <mergeCell ref="EV171:EY171"/>
    <mergeCell ref="EZ171:FC171"/>
    <mergeCell ref="FD171:FG171"/>
    <mergeCell ref="HD171:HG171"/>
    <mergeCell ref="HH171:HK171"/>
    <mergeCell ref="HL171:HO171"/>
    <mergeCell ref="HP171:HS171"/>
    <mergeCell ref="HT171:HW171"/>
    <mergeCell ref="HX171:IA171"/>
    <mergeCell ref="GF171:GI171"/>
    <mergeCell ref="GJ171:GM171"/>
    <mergeCell ref="GN171:GQ171"/>
    <mergeCell ref="GR171:GU171"/>
    <mergeCell ref="GV171:GY171"/>
    <mergeCell ref="GZ171:HC171"/>
    <mergeCell ref="F218:G218"/>
    <mergeCell ref="I218:K218"/>
    <mergeCell ref="L218:O218"/>
    <mergeCell ref="P218:S218"/>
    <mergeCell ref="T218:W218"/>
    <mergeCell ref="CB218:CE218"/>
    <mergeCell ref="CF218:CI218"/>
    <mergeCell ref="CJ218:CM218"/>
    <mergeCell ref="AZ218:BC218"/>
    <mergeCell ref="BD218:BG218"/>
    <mergeCell ref="BH218:BK218"/>
    <mergeCell ref="BL218:BO218"/>
    <mergeCell ref="BP218:BS218"/>
    <mergeCell ref="HT218:HW218"/>
    <mergeCell ref="HX218:IA218"/>
    <mergeCell ref="GJ218:GM218"/>
    <mergeCell ref="GN218:GQ218"/>
    <mergeCell ref="GR218:GU218"/>
    <mergeCell ref="GV218:GY218"/>
    <mergeCell ref="GZ218:HC218"/>
    <mergeCell ref="HD218:HG218"/>
    <mergeCell ref="FL218:FO218"/>
    <mergeCell ref="FP218:FS218"/>
    <mergeCell ref="FT218:FW218"/>
    <mergeCell ref="FX218:GA218"/>
    <mergeCell ref="GB218:GE218"/>
    <mergeCell ref="GF218:GI218"/>
    <mergeCell ref="HH218:HK218"/>
    <mergeCell ref="T263:W263"/>
    <mergeCell ref="X263:AA263"/>
    <mergeCell ref="AB263:AE263"/>
    <mergeCell ref="AF263:AI263"/>
    <mergeCell ref="AJ263:AM263"/>
    <mergeCell ref="AN263:AQ263"/>
    <mergeCell ref="CR218:CU218"/>
    <mergeCell ref="CV218:CY218"/>
    <mergeCell ref="CZ218:DC218"/>
    <mergeCell ref="BT218:BW218"/>
    <mergeCell ref="BX218:CA218"/>
    <mergeCell ref="BP263:BS263"/>
    <mergeCell ref="BT263:BW263"/>
    <mergeCell ref="BX263:CA263"/>
    <mergeCell ref="CB263:CE263"/>
    <mergeCell ref="CF263:CI263"/>
    <mergeCell ref="CJ263:CM263"/>
    <mergeCell ref="AR263:AU263"/>
    <mergeCell ref="AR218:AU218"/>
    <mergeCell ref="CN218:CQ218"/>
    <mergeCell ref="AV218:AY218"/>
    <mergeCell ref="HL218:HO218"/>
    <mergeCell ref="HP218:HS218"/>
    <mergeCell ref="FH218:FK218"/>
    <mergeCell ref="DP218:DS218"/>
    <mergeCell ref="DT218:DW218"/>
    <mergeCell ref="DX218:EA218"/>
    <mergeCell ref="EB218:EE218"/>
    <mergeCell ref="EF218:EI218"/>
    <mergeCell ref="EJ218:EM218"/>
    <mergeCell ref="EZ218:FC218"/>
    <mergeCell ref="FD218:FG218"/>
    <mergeCell ref="EN218:EQ218"/>
    <mergeCell ref="ER218:EU218"/>
    <mergeCell ref="EV218:EY218"/>
    <mergeCell ref="DD218:DG218"/>
    <mergeCell ref="DH218:DK218"/>
    <mergeCell ref="DL218:DO218"/>
    <mergeCell ref="AV263:AY263"/>
    <mergeCell ref="AZ263:BC263"/>
    <mergeCell ref="BD263:BG263"/>
    <mergeCell ref="BH263:BK263"/>
    <mergeCell ref="BL263:BO263"/>
    <mergeCell ref="DL263:DO263"/>
    <mergeCell ref="DP263:DS263"/>
    <mergeCell ref="DT263:DW263"/>
    <mergeCell ref="DX263:EA263"/>
    <mergeCell ref="EB263:EE263"/>
    <mergeCell ref="EF263:EI263"/>
    <mergeCell ref="CN263:CQ263"/>
    <mergeCell ref="CR263:CU263"/>
    <mergeCell ref="CV263:CY263"/>
    <mergeCell ref="CZ263:DC263"/>
    <mergeCell ref="DD263:DG263"/>
    <mergeCell ref="DH263:DK263"/>
    <mergeCell ref="FH263:FK263"/>
    <mergeCell ref="FL263:FO263"/>
    <mergeCell ref="FP263:FS263"/>
    <mergeCell ref="FT263:FW263"/>
    <mergeCell ref="FX263:GA263"/>
    <mergeCell ref="GB263:GE263"/>
    <mergeCell ref="EJ263:EM263"/>
    <mergeCell ref="EN263:EQ263"/>
    <mergeCell ref="ER263:EU263"/>
    <mergeCell ref="EV263:EY263"/>
    <mergeCell ref="EZ263:FC263"/>
    <mergeCell ref="FD263:FG263"/>
    <mergeCell ref="HD263:HG263"/>
    <mergeCell ref="HH263:HK263"/>
    <mergeCell ref="HL263:HO263"/>
    <mergeCell ref="HP263:HS263"/>
    <mergeCell ref="HT263:HW263"/>
    <mergeCell ref="HX263:IA263"/>
    <mergeCell ref="GF263:GI263"/>
    <mergeCell ref="GJ263:GM263"/>
    <mergeCell ref="GN263:GQ263"/>
    <mergeCell ref="GR263:GU263"/>
    <mergeCell ref="GV263:GY263"/>
    <mergeCell ref="GZ263:HC263"/>
    <mergeCell ref="AJ276:AM276"/>
    <mergeCell ref="AN276:AQ276"/>
    <mergeCell ref="AR276:AU276"/>
    <mergeCell ref="F276:G276"/>
    <mergeCell ref="I276:K276"/>
    <mergeCell ref="L276:O276"/>
    <mergeCell ref="P276:S276"/>
    <mergeCell ref="T276:W276"/>
    <mergeCell ref="CB276:CE276"/>
    <mergeCell ref="CF276:CI276"/>
    <mergeCell ref="CJ276:CM276"/>
    <mergeCell ref="CN276:CQ276"/>
    <mergeCell ref="AV276:AY276"/>
    <mergeCell ref="AZ276:BC276"/>
    <mergeCell ref="BD276:BG276"/>
    <mergeCell ref="BH276:BK276"/>
    <mergeCell ref="BL276:BO276"/>
    <mergeCell ref="BP276:BS276"/>
    <mergeCell ref="BT276:BW276"/>
    <mergeCell ref="BX276:CA276"/>
    <mergeCell ref="HT276:HW276"/>
    <mergeCell ref="HX276:IA276"/>
    <mergeCell ref="GJ276:GM276"/>
    <mergeCell ref="GN276:GQ276"/>
    <mergeCell ref="GR276:GU276"/>
    <mergeCell ref="GV276:GY276"/>
    <mergeCell ref="GZ276:HC276"/>
    <mergeCell ref="HD276:HG276"/>
    <mergeCell ref="FL276:FO276"/>
    <mergeCell ref="FP276:FS276"/>
    <mergeCell ref="FT276:FW276"/>
    <mergeCell ref="FX276:GA276"/>
    <mergeCell ref="GB276:GE276"/>
    <mergeCell ref="GF276:GI276"/>
    <mergeCell ref="EN276:EQ276"/>
    <mergeCell ref="ER276:EU276"/>
    <mergeCell ref="EV276:EY276"/>
    <mergeCell ref="EZ276:FC276"/>
    <mergeCell ref="FD276:FG276"/>
    <mergeCell ref="HH276:HK276"/>
    <mergeCell ref="HL276:HO276"/>
    <mergeCell ref="HP276:HS276"/>
    <mergeCell ref="FH276:FK276"/>
    <mergeCell ref="DP276:DS276"/>
    <mergeCell ref="DT276:DW276"/>
    <mergeCell ref="DX276:EA276"/>
    <mergeCell ref="EB276:EE276"/>
    <mergeCell ref="EF276:EI276"/>
    <mergeCell ref="EJ276:EM276"/>
    <mergeCell ref="CR276:CU276"/>
    <mergeCell ref="CV276:CY276"/>
    <mergeCell ref="CZ276:DC276"/>
    <mergeCell ref="DD276:DG276"/>
    <mergeCell ref="DH276:DK276"/>
    <mergeCell ref="DL276:DO276"/>
    <mergeCell ref="BH20:BK20"/>
    <mergeCell ref="BL20:BO20"/>
    <mergeCell ref="BP20:BS20"/>
    <mergeCell ref="BT20:BW20"/>
    <mergeCell ref="BX20:CA20"/>
    <mergeCell ref="CB20:CE20"/>
    <mergeCell ref="CF20:CI20"/>
    <mergeCell ref="EF20:EI20"/>
    <mergeCell ref="EJ20:EM20"/>
    <mergeCell ref="EN20:EQ20"/>
    <mergeCell ref="ER20:EU20"/>
    <mergeCell ref="EV20:EY20"/>
    <mergeCell ref="EZ20:FC20"/>
    <mergeCell ref="CJ20:CM20"/>
    <mergeCell ref="CN20:CQ20"/>
    <mergeCell ref="CR20:CU20"/>
    <mergeCell ref="CV20:CY20"/>
    <mergeCell ref="CZ20:DC20"/>
    <mergeCell ref="DD20:DG20"/>
    <mergeCell ref="DH20:DK20"/>
    <mergeCell ref="DL20:DO20"/>
    <mergeCell ref="DP20:DS20"/>
    <mergeCell ref="DT20:DW20"/>
    <mergeCell ref="DX20:EA20"/>
    <mergeCell ref="EB20:EE20"/>
    <mergeCell ref="HX20:IA20"/>
    <mergeCell ref="GB20:GE20"/>
    <mergeCell ref="GF20:GI20"/>
    <mergeCell ref="GJ20:GM20"/>
    <mergeCell ref="GN20:GQ20"/>
    <mergeCell ref="GR20:GU20"/>
    <mergeCell ref="GV20:GY20"/>
    <mergeCell ref="GZ20:HC20"/>
    <mergeCell ref="HD20:HG20"/>
    <mergeCell ref="HH20:HK20"/>
    <mergeCell ref="FD20:FG20"/>
    <mergeCell ref="FH20:FK20"/>
    <mergeCell ref="FL20:FO20"/>
    <mergeCell ref="FP20:FS20"/>
    <mergeCell ref="FT20:FW20"/>
    <mergeCell ref="FX20:GA20"/>
    <mergeCell ref="HL20:HO20"/>
    <mergeCell ref="HP20:HS20"/>
    <mergeCell ref="HT20:HW20"/>
  </mergeCells>
  <pageMargins left="1.1811023622047245" right="0.78740157480314965" top="1.1811023622047245" bottom="1.1811023622047245" header="0" footer="0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7"/>
  <sheetViews>
    <sheetView tabSelected="1" zoomScale="130" zoomScaleNormal="130" workbookViewId="0">
      <selection activeCell="I1" sqref="I1:I1048576"/>
    </sheetView>
  </sheetViews>
  <sheetFormatPr defaultColWidth="5" defaultRowHeight="20.25"/>
  <cols>
    <col min="1" max="1" width="4.7109375" style="1" customWidth="1"/>
    <col min="2" max="2" width="39.140625" style="1" customWidth="1"/>
    <col min="3" max="3" width="14.7109375" style="3" customWidth="1"/>
    <col min="4" max="4" width="18.5703125" style="117" customWidth="1"/>
    <col min="5" max="5" width="14.7109375" style="85" customWidth="1"/>
    <col min="6" max="7" width="5" style="1"/>
    <col min="8" max="8" width="6.28515625" style="1" bestFit="1" customWidth="1"/>
    <col min="9" max="16384" width="5" style="1"/>
  </cols>
  <sheetData>
    <row r="1" spans="1:6" s="6" customFormat="1" ht="24.95" customHeight="1">
      <c r="A1" s="15" t="s">
        <v>50</v>
      </c>
      <c r="B1" s="5"/>
      <c r="C1" s="5"/>
      <c r="D1" s="203"/>
      <c r="E1" s="114"/>
    </row>
    <row r="2" spans="1:6">
      <c r="A2" s="18" t="s">
        <v>63</v>
      </c>
    </row>
    <row r="3" spans="1:6" s="5" customFormat="1" ht="24.95" customHeight="1">
      <c r="A3" s="20" t="s">
        <v>0</v>
      </c>
      <c r="B3" s="20" t="s">
        <v>1</v>
      </c>
      <c r="C3" s="23" t="s">
        <v>2</v>
      </c>
      <c r="D3" s="104" t="s">
        <v>58</v>
      </c>
      <c r="E3" s="105" t="s">
        <v>26</v>
      </c>
    </row>
    <row r="4" spans="1:6" s="6" customFormat="1" ht="21.95" customHeight="1">
      <c r="A4" s="35">
        <v>1</v>
      </c>
      <c r="B4" s="6" t="s">
        <v>32</v>
      </c>
      <c r="C4" s="188"/>
      <c r="D4" s="189"/>
      <c r="E4" s="194"/>
    </row>
    <row r="5" spans="1:6" s="31" customFormat="1" ht="21.95" customHeight="1">
      <c r="A5" s="157"/>
      <c r="B5" s="146" t="s">
        <v>256</v>
      </c>
      <c r="C5" s="168">
        <v>1800000</v>
      </c>
      <c r="D5" s="176">
        <v>1958670.4</v>
      </c>
      <c r="E5" s="176">
        <f>C5+C6-D5</f>
        <v>1329.6000000000931</v>
      </c>
      <c r="F5" s="102"/>
    </row>
    <row r="6" spans="1:6" s="31" customFormat="1" ht="21.95" customHeight="1">
      <c r="A6" s="148"/>
      <c r="B6" s="147" t="s">
        <v>257</v>
      </c>
      <c r="C6" s="121">
        <v>160000</v>
      </c>
      <c r="D6" s="122"/>
      <c r="E6" s="122"/>
      <c r="F6" s="102"/>
    </row>
    <row r="7" spans="1:6" s="22" customFormat="1" ht="21.95" customHeight="1">
      <c r="A7" s="20"/>
      <c r="B7" s="20" t="s">
        <v>4</v>
      </c>
      <c r="C7" s="67">
        <f>SUM(C5:C6)</f>
        <v>1960000</v>
      </c>
      <c r="D7" s="106">
        <f>D5</f>
        <v>1958670.4</v>
      </c>
      <c r="E7" s="106">
        <f>E5</f>
        <v>1329.6000000000931</v>
      </c>
    </row>
    <row r="8" spans="1:6" s="8" customFormat="1" ht="20.100000000000001" customHeight="1">
      <c r="A8" s="7"/>
      <c r="B8" s="7"/>
      <c r="C8" s="60"/>
      <c r="D8" s="186"/>
      <c r="E8" s="186"/>
    </row>
    <row r="9" spans="1:6" s="6" customFormat="1" ht="24.95" customHeight="1">
      <c r="A9" s="15" t="s">
        <v>50</v>
      </c>
      <c r="B9" s="5"/>
      <c r="C9" s="5"/>
      <c r="D9" s="203"/>
      <c r="E9" s="114"/>
    </row>
    <row r="10" spans="1:6" s="6" customFormat="1" ht="24.95" customHeight="1">
      <c r="A10" s="18" t="s">
        <v>85</v>
      </c>
      <c r="B10" s="18"/>
      <c r="C10" s="10"/>
      <c r="D10" s="116"/>
      <c r="E10" s="114"/>
    </row>
    <row r="11" spans="1:6" s="5" customFormat="1" ht="24.95" customHeight="1">
      <c r="A11" s="20" t="s">
        <v>0</v>
      </c>
      <c r="B11" s="20" t="s">
        <v>1</v>
      </c>
      <c r="C11" s="23" t="s">
        <v>2</v>
      </c>
      <c r="D11" s="104" t="s">
        <v>58</v>
      </c>
      <c r="E11" s="105" t="s">
        <v>26</v>
      </c>
    </row>
    <row r="12" spans="1:6" s="6" customFormat="1" ht="21.95" customHeight="1">
      <c r="A12" s="24">
        <v>1</v>
      </c>
      <c r="B12" s="61" t="s">
        <v>28</v>
      </c>
      <c r="C12" s="79">
        <v>12000</v>
      </c>
      <c r="D12" s="205">
        <v>12000</v>
      </c>
      <c r="E12" s="206">
        <f t="shared" ref="E12" si="0">C12-D12</f>
        <v>0</v>
      </c>
    </row>
    <row r="13" spans="1:6" s="6" customFormat="1" ht="21.95" customHeight="1">
      <c r="A13" s="35">
        <v>2</v>
      </c>
      <c r="B13" s="39" t="s">
        <v>64</v>
      </c>
      <c r="C13" s="204">
        <v>30000</v>
      </c>
      <c r="D13" s="192">
        <v>26375</v>
      </c>
      <c r="E13" s="193">
        <f>C13-D13</f>
        <v>3625</v>
      </c>
    </row>
    <row r="14" spans="1:6" s="6" customFormat="1" ht="21.95" customHeight="1">
      <c r="A14" s="35">
        <v>3</v>
      </c>
      <c r="B14" s="89" t="s">
        <v>53</v>
      </c>
      <c r="C14" s="204">
        <v>50000</v>
      </c>
      <c r="D14" s="192">
        <v>37100</v>
      </c>
      <c r="E14" s="193">
        <f t="shared" ref="E14:E15" si="1">C14-D14</f>
        <v>12900</v>
      </c>
    </row>
    <row r="15" spans="1:6" s="6" customFormat="1" ht="39" customHeight="1">
      <c r="A15" s="35">
        <v>4</v>
      </c>
      <c r="B15" s="89" t="s">
        <v>244</v>
      </c>
      <c r="C15" s="69">
        <v>10000</v>
      </c>
      <c r="D15" s="166">
        <v>10000</v>
      </c>
      <c r="E15" s="191">
        <f t="shared" si="1"/>
        <v>0</v>
      </c>
    </row>
    <row r="16" spans="1:6" s="22" customFormat="1" ht="20.100000000000001" customHeight="1">
      <c r="A16" s="20"/>
      <c r="B16" s="20" t="s">
        <v>4</v>
      </c>
      <c r="C16" s="67">
        <f>SUM(C12:C15)</f>
        <v>102000</v>
      </c>
      <c r="D16" s="127">
        <f>SUM(D12:D15)</f>
        <v>85475</v>
      </c>
      <c r="E16" s="196">
        <f>SUM(E12:E15)</f>
        <v>16525</v>
      </c>
    </row>
    <row r="17" spans="1:6" s="22" customFormat="1" ht="20.100000000000001" customHeight="1">
      <c r="A17" s="29"/>
      <c r="B17" s="29"/>
      <c r="C17" s="30"/>
      <c r="D17" s="142"/>
      <c r="E17" s="143"/>
    </row>
    <row r="18" spans="1:6" s="6" customFormat="1" ht="24.95" customHeight="1">
      <c r="A18" s="14" t="s">
        <v>50</v>
      </c>
      <c r="B18" s="5"/>
      <c r="C18" s="5"/>
      <c r="D18" s="203"/>
      <c r="E18" s="114"/>
    </row>
    <row r="19" spans="1:6" s="6" customFormat="1" ht="24.95" customHeight="1">
      <c r="A19" s="18" t="s">
        <v>245</v>
      </c>
      <c r="B19" s="18"/>
      <c r="C19" s="10"/>
      <c r="D19" s="116"/>
      <c r="E19" s="114"/>
    </row>
    <row r="20" spans="1:6" s="5" customFormat="1" ht="24.95" customHeight="1">
      <c r="A20" s="20" t="s">
        <v>0</v>
      </c>
      <c r="B20" s="20" t="s">
        <v>1</v>
      </c>
      <c r="C20" s="23" t="s">
        <v>2</v>
      </c>
      <c r="D20" s="104" t="s">
        <v>58</v>
      </c>
      <c r="E20" s="105" t="s">
        <v>26</v>
      </c>
    </row>
    <row r="21" spans="1:6" s="12" customFormat="1" ht="41.25" customHeight="1">
      <c r="A21" s="32">
        <v>1</v>
      </c>
      <c r="B21" s="45" t="s">
        <v>9</v>
      </c>
      <c r="C21" s="68">
        <v>150000</v>
      </c>
      <c r="D21" s="166">
        <v>150000</v>
      </c>
      <c r="E21" s="191">
        <f t="shared" ref="E21" si="2">C21-D21</f>
        <v>0</v>
      </c>
    </row>
    <row r="22" spans="1:6" s="12" customFormat="1" ht="39.75" customHeight="1">
      <c r="A22" s="25">
        <v>2</v>
      </c>
      <c r="B22" s="48" t="s">
        <v>21</v>
      </c>
      <c r="C22" s="66">
        <v>20000</v>
      </c>
      <c r="D22" s="74">
        <v>13300</v>
      </c>
      <c r="E22" s="141">
        <f>C22-D22</f>
        <v>6700</v>
      </c>
    </row>
    <row r="23" spans="1:6" s="12" customFormat="1" ht="44.25" customHeight="1">
      <c r="A23" s="25">
        <v>3</v>
      </c>
      <c r="B23" s="48" t="s">
        <v>51</v>
      </c>
      <c r="C23" s="66">
        <v>50000</v>
      </c>
      <c r="D23" s="74">
        <v>49898</v>
      </c>
      <c r="E23" s="141">
        <f>C23-D23</f>
        <v>102</v>
      </c>
    </row>
    <row r="24" spans="1:6" s="12" customFormat="1" ht="42" customHeight="1">
      <c r="A24" s="32">
        <v>4</v>
      </c>
      <c r="B24" s="51" t="s">
        <v>59</v>
      </c>
      <c r="C24" s="68"/>
      <c r="D24" s="166"/>
      <c r="E24" s="191"/>
    </row>
    <row r="25" spans="1:6" s="31" customFormat="1" ht="21.95" customHeight="1">
      <c r="A25" s="157"/>
      <c r="B25" s="146" t="s">
        <v>256</v>
      </c>
      <c r="C25" s="168">
        <v>50000</v>
      </c>
      <c r="D25" s="120">
        <v>6140</v>
      </c>
      <c r="E25" s="120">
        <f>C25-C26-D25</f>
        <v>2951</v>
      </c>
      <c r="F25" s="102"/>
    </row>
    <row r="26" spans="1:6" s="31" customFormat="1" ht="21.95" customHeight="1">
      <c r="A26" s="148"/>
      <c r="B26" s="147" t="s">
        <v>258</v>
      </c>
      <c r="C26" s="121">
        <v>40909</v>
      </c>
      <c r="D26" s="122"/>
      <c r="E26" s="122"/>
      <c r="F26" s="102"/>
    </row>
    <row r="27" spans="1:6" s="22" customFormat="1" ht="24.95" customHeight="1">
      <c r="A27" s="20"/>
      <c r="B27" s="20" t="s">
        <v>4</v>
      </c>
      <c r="C27" s="67">
        <f>SUM(C21:C25)-C26</f>
        <v>229091</v>
      </c>
      <c r="D27" s="127">
        <f>SUM(D21:D25)</f>
        <v>219338</v>
      </c>
      <c r="E27" s="127">
        <f>SUM(E21:E25)</f>
        <v>9753</v>
      </c>
    </row>
    <row r="28" spans="1:6" s="8" customFormat="1" ht="24.95" customHeight="1">
      <c r="A28" s="7"/>
      <c r="C28" s="9"/>
      <c r="D28" s="186"/>
      <c r="E28" s="187"/>
    </row>
    <row r="29" spans="1:6" ht="23.25" customHeight="1">
      <c r="A29" s="302" t="s">
        <v>251</v>
      </c>
      <c r="B29" s="302"/>
      <c r="C29" s="302"/>
      <c r="D29" s="302"/>
      <c r="E29" s="302"/>
    </row>
    <row r="30" spans="1:6" ht="14.25" customHeight="1">
      <c r="E30" s="117"/>
    </row>
    <row r="31" spans="1:6" s="5" customFormat="1" ht="24.95" customHeight="1">
      <c r="A31" s="88" t="s">
        <v>0</v>
      </c>
      <c r="B31" s="88" t="s">
        <v>1</v>
      </c>
      <c r="C31" s="87" t="s">
        <v>2</v>
      </c>
      <c r="D31" s="104" t="s">
        <v>58</v>
      </c>
      <c r="E31" s="105" t="s">
        <v>26</v>
      </c>
    </row>
    <row r="32" spans="1:6" s="8" customFormat="1" ht="42" customHeight="1">
      <c r="A32" s="25">
        <v>1</v>
      </c>
      <c r="B32" s="65" t="s">
        <v>52</v>
      </c>
      <c r="C32" s="66">
        <v>25650</v>
      </c>
      <c r="D32" s="74">
        <v>25650</v>
      </c>
      <c r="E32" s="141">
        <f>C32-D32</f>
        <v>0</v>
      </c>
    </row>
    <row r="33" spans="1:5" s="22" customFormat="1" ht="24.95" customHeight="1">
      <c r="A33" s="88"/>
      <c r="B33" s="88" t="s">
        <v>4</v>
      </c>
      <c r="C33" s="67">
        <f>C32</f>
        <v>25650</v>
      </c>
      <c r="D33" s="67">
        <f t="shared" ref="D33:E33" si="3">D32</f>
        <v>25650</v>
      </c>
      <c r="E33" s="67">
        <f t="shared" si="3"/>
        <v>0</v>
      </c>
    </row>
    <row r="34" spans="1:5" s="8" customFormat="1" ht="24.95" customHeight="1">
      <c r="A34" s="7"/>
      <c r="C34" s="9"/>
      <c r="D34" s="186"/>
      <c r="E34" s="187"/>
    </row>
    <row r="37" spans="1:5">
      <c r="C37" s="1"/>
      <c r="D37" s="85"/>
    </row>
  </sheetData>
  <mergeCells count="1">
    <mergeCell ref="A29:E29"/>
  </mergeCells>
  <pageMargins left="1.1811023622047245" right="0.78740157480314965" top="1.1811023622047245" bottom="1.1811023622047245" header="0" footer="0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F22"/>
  <sheetViews>
    <sheetView topLeftCell="A7" zoomScale="130" zoomScaleNormal="130" workbookViewId="0">
      <selection activeCell="B14" sqref="B14"/>
    </sheetView>
  </sheetViews>
  <sheetFormatPr defaultColWidth="5" defaultRowHeight="20.25"/>
  <cols>
    <col min="1" max="1" width="4.7109375" style="1" customWidth="1"/>
    <col min="2" max="2" width="40.28515625" style="1" customWidth="1"/>
    <col min="3" max="3" width="14.7109375" style="3" customWidth="1"/>
    <col min="4" max="4" width="16.140625" style="117" customWidth="1"/>
    <col min="5" max="5" width="15.7109375" style="85" customWidth="1"/>
    <col min="6" max="7" width="5" style="1"/>
    <col min="8" max="8" width="6.28515625" style="1" bestFit="1" customWidth="1"/>
    <col min="9" max="16384" width="5" style="1"/>
  </cols>
  <sheetData>
    <row r="1" spans="1:6" s="6" customFormat="1" ht="24.95" customHeight="1">
      <c r="A1" s="14" t="s">
        <v>17</v>
      </c>
      <c r="B1" s="5"/>
      <c r="C1" s="5"/>
      <c r="D1" s="203"/>
      <c r="E1" s="114"/>
    </row>
    <row r="2" spans="1:6" s="6" customFormat="1" ht="24.95" customHeight="1">
      <c r="A2" s="18" t="s">
        <v>54</v>
      </c>
      <c r="B2" s="18"/>
      <c r="C2" s="10"/>
      <c r="D2" s="116"/>
      <c r="E2" s="114"/>
    </row>
    <row r="3" spans="1:6" s="5" customFormat="1" ht="24.95" customHeight="1">
      <c r="A3" s="20" t="s">
        <v>0</v>
      </c>
      <c r="B3" s="20" t="s">
        <v>1</v>
      </c>
      <c r="C3" s="23" t="s">
        <v>2</v>
      </c>
      <c r="D3" s="104" t="s">
        <v>58</v>
      </c>
      <c r="E3" s="105" t="s">
        <v>26</v>
      </c>
    </row>
    <row r="4" spans="1:6" s="53" customFormat="1" ht="42" customHeight="1">
      <c r="A4" s="32">
        <v>1</v>
      </c>
      <c r="B4" s="44" t="s">
        <v>55</v>
      </c>
      <c r="C4" s="68">
        <v>40000</v>
      </c>
      <c r="D4" s="166">
        <v>38100</v>
      </c>
      <c r="E4" s="191">
        <f>C4-D4</f>
        <v>1900</v>
      </c>
    </row>
    <row r="5" spans="1:6" s="53" customFormat="1" ht="42" customHeight="1">
      <c r="A5" s="43">
        <v>2</v>
      </c>
      <c r="B5" s="38" t="s">
        <v>7</v>
      </c>
      <c r="C5" s="167">
        <v>20000</v>
      </c>
      <c r="D5" s="166">
        <v>19450</v>
      </c>
      <c r="E5" s="191">
        <f t="shared" ref="E5" si="0">C5-D5</f>
        <v>550</v>
      </c>
    </row>
    <row r="6" spans="1:6" s="8" customFormat="1" ht="24.95" customHeight="1">
      <c r="A6" s="35">
        <v>3</v>
      </c>
      <c r="B6" s="39" t="s">
        <v>33</v>
      </c>
      <c r="C6" s="80">
        <v>30000</v>
      </c>
      <c r="D6" s="192">
        <v>0</v>
      </c>
      <c r="E6" s="193">
        <f>C6-D6</f>
        <v>30000</v>
      </c>
    </row>
    <row r="7" spans="1:6" s="53" customFormat="1" ht="41.25" customHeight="1">
      <c r="A7" s="25">
        <v>4</v>
      </c>
      <c r="B7" s="27" t="s">
        <v>34</v>
      </c>
      <c r="C7" s="66">
        <v>40000</v>
      </c>
      <c r="D7" s="74">
        <v>18450</v>
      </c>
      <c r="E7" s="191">
        <f>C7-D7</f>
        <v>21550</v>
      </c>
    </row>
    <row r="8" spans="1:6" s="12" customFormat="1" ht="39.75" customHeight="1">
      <c r="A8" s="42">
        <v>5</v>
      </c>
      <c r="B8" s="89" t="s">
        <v>246</v>
      </c>
      <c r="C8" s="168">
        <v>20000</v>
      </c>
      <c r="D8" s="119">
        <v>14700</v>
      </c>
      <c r="E8" s="141">
        <f>C8-D8</f>
        <v>5300</v>
      </c>
    </row>
    <row r="9" spans="1:6" s="22" customFormat="1" ht="24.95" customHeight="1">
      <c r="A9" s="20"/>
      <c r="B9" s="20" t="s">
        <v>4</v>
      </c>
      <c r="C9" s="127">
        <f>SUM(C4:C8)</f>
        <v>150000</v>
      </c>
      <c r="D9" s="127">
        <f>SUM(D4:D8)</f>
        <v>90700</v>
      </c>
      <c r="E9" s="127">
        <f t="shared" ref="E9" si="1">SUM(E4:E8)</f>
        <v>59300</v>
      </c>
    </row>
    <row r="10" spans="1:6" s="8" customFormat="1" ht="20.100000000000001" customHeight="1">
      <c r="A10" s="7"/>
      <c r="C10" s="9"/>
      <c r="D10" s="186"/>
      <c r="E10" s="187"/>
    </row>
    <row r="11" spans="1:6" s="6" customFormat="1" ht="24.95" customHeight="1">
      <c r="A11" s="14" t="s">
        <v>17</v>
      </c>
      <c r="B11" s="5"/>
      <c r="C11" s="5"/>
      <c r="D11" s="203"/>
      <c r="E11" s="114"/>
    </row>
    <row r="12" spans="1:6" s="6" customFormat="1" ht="24.95" customHeight="1">
      <c r="A12" s="18" t="s">
        <v>86</v>
      </c>
      <c r="B12" s="18"/>
      <c r="C12" s="10"/>
      <c r="D12" s="116"/>
      <c r="E12" s="114"/>
    </row>
    <row r="13" spans="1:6" s="5" customFormat="1" ht="24.95" customHeight="1">
      <c r="A13" s="20" t="s">
        <v>0</v>
      </c>
      <c r="B13" s="20" t="s">
        <v>1</v>
      </c>
      <c r="C13" s="23" t="s">
        <v>2</v>
      </c>
      <c r="D13" s="104" t="s">
        <v>58</v>
      </c>
      <c r="E13" s="105" t="s">
        <v>26</v>
      </c>
    </row>
    <row r="14" spans="1:6" s="12" customFormat="1" ht="39" customHeight="1">
      <c r="A14" s="32">
        <v>1</v>
      </c>
      <c r="B14" s="13" t="s">
        <v>22</v>
      </c>
      <c r="C14" s="68"/>
      <c r="D14" s="155"/>
      <c r="E14" s="156"/>
    </row>
    <row r="15" spans="1:6" s="31" customFormat="1" ht="21.95" customHeight="1">
      <c r="A15" s="157"/>
      <c r="B15" s="146" t="s">
        <v>256</v>
      </c>
      <c r="C15" s="168">
        <v>400000</v>
      </c>
      <c r="D15" s="120">
        <v>326722.5</v>
      </c>
      <c r="E15" s="120">
        <f>C15-C16-D15</f>
        <v>47627.5</v>
      </c>
      <c r="F15" s="102"/>
    </row>
    <row r="16" spans="1:6" s="31" customFormat="1" ht="21.95" customHeight="1">
      <c r="A16" s="148"/>
      <c r="B16" s="147" t="s">
        <v>258</v>
      </c>
      <c r="C16" s="121">
        <v>25650</v>
      </c>
      <c r="D16" s="122"/>
      <c r="E16" s="122"/>
      <c r="F16" s="102"/>
    </row>
    <row r="17" spans="1:5" s="22" customFormat="1" ht="24.95" customHeight="1">
      <c r="A17" s="20"/>
      <c r="B17" s="20" t="s">
        <v>4</v>
      </c>
      <c r="C17" s="67">
        <f>C15-C16</f>
        <v>374350</v>
      </c>
      <c r="D17" s="106">
        <f>D15</f>
        <v>326722.5</v>
      </c>
      <c r="E17" s="165">
        <f>E15</f>
        <v>47627.5</v>
      </c>
    </row>
    <row r="21" spans="1:5">
      <c r="C21" s="1"/>
      <c r="D21" s="85"/>
    </row>
    <row r="22" spans="1:5" s="8" customFormat="1" ht="24.95" customHeight="1">
      <c r="A22" s="7"/>
      <c r="C22" s="9"/>
      <c r="D22" s="186"/>
      <c r="E22" s="187"/>
    </row>
  </sheetData>
  <pageMargins left="1.1811023622047245" right="0.78740157480314965" top="1.1811023622047245" bottom="1.1811023622047245" header="0" footer="0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F42"/>
  <sheetViews>
    <sheetView zoomScale="120" zoomScaleNormal="120" workbookViewId="0">
      <selection activeCell="H31" sqref="H1:I1048576"/>
    </sheetView>
  </sheetViews>
  <sheetFormatPr defaultColWidth="5" defaultRowHeight="20.25"/>
  <cols>
    <col min="1" max="1" width="4.7109375" style="1" customWidth="1"/>
    <col min="2" max="2" width="39.42578125" style="1" customWidth="1"/>
    <col min="3" max="3" width="15.7109375" style="3" customWidth="1"/>
    <col min="4" max="4" width="15.7109375" style="117" customWidth="1"/>
    <col min="5" max="5" width="15.7109375" style="85" customWidth="1"/>
    <col min="6" max="16384" width="5" style="1"/>
  </cols>
  <sheetData>
    <row r="1" spans="1:6" s="6" customFormat="1" ht="24.95" customHeight="1">
      <c r="A1" s="14" t="s">
        <v>333</v>
      </c>
      <c r="B1" s="5"/>
      <c r="C1" s="5"/>
      <c r="D1" s="203"/>
      <c r="E1" s="114"/>
    </row>
    <row r="2" spans="1:6" s="6" customFormat="1" ht="24.95" customHeight="1">
      <c r="A2" s="18" t="s">
        <v>65</v>
      </c>
      <c r="B2" s="18"/>
      <c r="C2" s="10"/>
      <c r="D2" s="116"/>
      <c r="E2" s="114"/>
    </row>
    <row r="3" spans="1:6" s="5" customFormat="1" ht="24.95" customHeight="1">
      <c r="A3" s="20" t="s">
        <v>0</v>
      </c>
      <c r="B3" s="20" t="s">
        <v>1</v>
      </c>
      <c r="C3" s="23" t="s">
        <v>2</v>
      </c>
      <c r="D3" s="104" t="s">
        <v>58</v>
      </c>
      <c r="E3" s="105" t="s">
        <v>26</v>
      </c>
    </row>
    <row r="4" spans="1:6" s="6" customFormat="1" ht="24.95" customHeight="1">
      <c r="A4" s="35">
        <v>1</v>
      </c>
      <c r="B4" s="17" t="s">
        <v>35</v>
      </c>
      <c r="C4" s="36"/>
      <c r="D4" s="189"/>
      <c r="E4" s="194"/>
    </row>
    <row r="5" spans="1:6" s="31" customFormat="1" ht="21.95" customHeight="1">
      <c r="A5" s="157"/>
      <c r="B5" s="146" t="s">
        <v>256</v>
      </c>
      <c r="C5" s="168">
        <v>400000</v>
      </c>
      <c r="D5" s="120">
        <v>0</v>
      </c>
      <c r="E5" s="120">
        <f>C5-C6-D5</f>
        <v>0</v>
      </c>
      <c r="F5" s="102"/>
    </row>
    <row r="6" spans="1:6" s="31" customFormat="1" ht="21.95" customHeight="1">
      <c r="A6" s="148"/>
      <c r="B6" s="147" t="s">
        <v>258</v>
      </c>
      <c r="C6" s="121">
        <v>400000</v>
      </c>
      <c r="D6" s="122"/>
      <c r="E6" s="122"/>
      <c r="F6" s="102"/>
    </row>
    <row r="7" spans="1:6" s="12" customFormat="1" ht="43.5" customHeight="1">
      <c r="A7" s="32">
        <v>2</v>
      </c>
      <c r="B7" s="44" t="s">
        <v>57</v>
      </c>
      <c r="C7" s="33"/>
      <c r="D7" s="154"/>
      <c r="E7" s="156"/>
    </row>
    <row r="8" spans="1:6" s="31" customFormat="1" ht="21.95" customHeight="1">
      <c r="A8" s="157"/>
      <c r="B8" s="146" t="s">
        <v>256</v>
      </c>
      <c r="C8" s="168">
        <v>50000</v>
      </c>
      <c r="D8" s="120">
        <v>54890</v>
      </c>
      <c r="E8" s="120">
        <f>C8+C9-D8</f>
        <v>110</v>
      </c>
      <c r="F8" s="102"/>
    </row>
    <row r="9" spans="1:6" s="31" customFormat="1" ht="21.95" customHeight="1">
      <c r="A9" s="148"/>
      <c r="B9" s="147" t="s">
        <v>257</v>
      </c>
      <c r="C9" s="121">
        <v>5000</v>
      </c>
      <c r="D9" s="122"/>
      <c r="E9" s="122"/>
      <c r="F9" s="102"/>
    </row>
    <row r="10" spans="1:6" s="6" customFormat="1" ht="41.25" customHeight="1">
      <c r="A10" s="32">
        <v>3</v>
      </c>
      <c r="B10" s="145" t="s">
        <v>247</v>
      </c>
      <c r="C10" s="33"/>
      <c r="D10" s="154"/>
      <c r="E10" s="156"/>
    </row>
    <row r="11" spans="1:6" s="31" customFormat="1" ht="21.95" customHeight="1">
      <c r="A11" s="157"/>
      <c r="B11" s="146" t="s">
        <v>256</v>
      </c>
      <c r="C11" s="168">
        <v>100000</v>
      </c>
      <c r="D11" s="120">
        <v>10500</v>
      </c>
      <c r="E11" s="120">
        <f>C11-C12-D11</f>
        <v>2412.929999999993</v>
      </c>
      <c r="F11" s="102"/>
    </row>
    <row r="12" spans="1:6" s="31" customFormat="1" ht="21.95" customHeight="1">
      <c r="A12" s="148"/>
      <c r="B12" s="147" t="s">
        <v>258</v>
      </c>
      <c r="C12" s="207">
        <v>87087.07</v>
      </c>
      <c r="D12" s="122"/>
      <c r="E12" s="122"/>
      <c r="F12" s="102"/>
    </row>
    <row r="13" spans="1:6" s="12" customFormat="1" ht="42.75" customHeight="1">
      <c r="A13" s="25">
        <v>4</v>
      </c>
      <c r="B13" s="96" t="s">
        <v>36</v>
      </c>
      <c r="C13" s="74">
        <v>20000</v>
      </c>
      <c r="D13" s="74">
        <v>0</v>
      </c>
      <c r="E13" s="191">
        <f>C13-D13</f>
        <v>20000</v>
      </c>
    </row>
    <row r="14" spans="1:6" s="12" customFormat="1" ht="42.75" customHeight="1">
      <c r="A14" s="25">
        <v>5</v>
      </c>
      <c r="B14" s="89" t="s">
        <v>24</v>
      </c>
      <c r="C14" s="74">
        <v>40000</v>
      </c>
      <c r="D14" s="74">
        <v>30425</v>
      </c>
      <c r="E14" s="141">
        <f>C14-D14</f>
        <v>9575</v>
      </c>
    </row>
    <row r="15" spans="1:6" s="12" customFormat="1" ht="81.75" customHeight="1">
      <c r="A15" s="25">
        <v>6</v>
      </c>
      <c r="B15" s="98" t="s">
        <v>248</v>
      </c>
      <c r="C15" s="74">
        <v>35000</v>
      </c>
      <c r="D15" s="74">
        <v>35000</v>
      </c>
      <c r="E15" s="141">
        <f>C15-D15</f>
        <v>0</v>
      </c>
    </row>
    <row r="16" spans="1:6" s="12" customFormat="1" ht="44.25" customHeight="1">
      <c r="A16" s="42">
        <v>7</v>
      </c>
      <c r="B16" s="130" t="s">
        <v>66</v>
      </c>
      <c r="C16" s="168">
        <v>200000</v>
      </c>
      <c r="D16" s="169">
        <v>200000</v>
      </c>
      <c r="E16" s="141">
        <f>C16-D16</f>
        <v>0</v>
      </c>
    </row>
    <row r="17" spans="1:6" s="12" customFormat="1" ht="24.75" customHeight="1">
      <c r="A17" s="25">
        <v>8</v>
      </c>
      <c r="B17" s="96" t="s">
        <v>67</v>
      </c>
      <c r="C17" s="74">
        <v>30000</v>
      </c>
      <c r="D17" s="74">
        <v>20230</v>
      </c>
      <c r="E17" s="141">
        <f>C17-D17</f>
        <v>9770</v>
      </c>
    </row>
    <row r="18" spans="1:6" s="22" customFormat="1" ht="24.95" customHeight="1">
      <c r="A18" s="20"/>
      <c r="B18" s="20" t="s">
        <v>4</v>
      </c>
      <c r="C18" s="21">
        <f>SUM(C5,C8,C9,C11,C13,C14,C15,C16,C17)-SUM(C6,C12)</f>
        <v>392912.93</v>
      </c>
      <c r="D18" s="127">
        <f>SUM(D4:D17)</f>
        <v>351045</v>
      </c>
      <c r="E18" s="106">
        <f>SUM(E4:E17)</f>
        <v>41867.929999999993</v>
      </c>
    </row>
    <row r="19" spans="1:6" s="12" customFormat="1" ht="24.95" customHeight="1">
      <c r="A19" s="26"/>
      <c r="B19" s="47"/>
      <c r="C19" s="40"/>
      <c r="D19" s="161"/>
      <c r="E19" s="182"/>
    </row>
    <row r="20" spans="1:6" s="12" customFormat="1" ht="24.95" customHeight="1">
      <c r="A20" s="26"/>
      <c r="B20" s="47"/>
      <c r="C20" s="40"/>
      <c r="D20" s="161"/>
      <c r="E20" s="182"/>
    </row>
    <row r="21" spans="1:6" s="12" customFormat="1" ht="24.95" customHeight="1">
      <c r="A21" s="26"/>
      <c r="B21" s="47"/>
      <c r="C21" s="40"/>
      <c r="D21" s="161"/>
      <c r="E21" s="182"/>
    </row>
    <row r="22" spans="1:6" s="12" customFormat="1" ht="24.95" customHeight="1">
      <c r="A22" s="26"/>
      <c r="B22" s="47"/>
      <c r="C22" s="40"/>
      <c r="D22" s="161"/>
      <c r="E22" s="182"/>
    </row>
    <row r="23" spans="1:6" s="12" customFormat="1" ht="24.95" customHeight="1">
      <c r="A23" s="26"/>
      <c r="B23" s="47"/>
      <c r="C23" s="40"/>
      <c r="D23" s="161"/>
      <c r="E23" s="182"/>
    </row>
    <row r="24" spans="1:6" s="12" customFormat="1" ht="24.95" customHeight="1">
      <c r="A24" s="26"/>
      <c r="B24" s="47"/>
      <c r="C24" s="40"/>
      <c r="D24" s="161"/>
      <c r="E24" s="182"/>
    </row>
    <row r="25" spans="1:6" s="6" customFormat="1" ht="24.95" customHeight="1">
      <c r="A25" s="267" t="s">
        <v>333</v>
      </c>
      <c r="B25" s="5"/>
      <c r="C25" s="5"/>
      <c r="D25" s="203"/>
      <c r="E25" s="114"/>
    </row>
    <row r="26" spans="1:6" s="6" customFormat="1" ht="24.95" customHeight="1">
      <c r="A26" s="18" t="s">
        <v>249</v>
      </c>
      <c r="B26" s="18"/>
      <c r="C26" s="10"/>
      <c r="D26" s="116"/>
      <c r="E26" s="114"/>
    </row>
    <row r="27" spans="1:6" s="5" customFormat="1" ht="24.95" customHeight="1">
      <c r="A27" s="20" t="s">
        <v>0</v>
      </c>
      <c r="B27" s="20" t="s">
        <v>1</v>
      </c>
      <c r="C27" s="23" t="s">
        <v>2</v>
      </c>
      <c r="D27" s="104" t="s">
        <v>58</v>
      </c>
      <c r="E27" s="105" t="s">
        <v>26</v>
      </c>
    </row>
    <row r="28" spans="1:6" s="12" customFormat="1" ht="22.5" customHeight="1">
      <c r="A28" s="32">
        <v>1</v>
      </c>
      <c r="B28" s="144" t="s">
        <v>25</v>
      </c>
      <c r="C28" s="33"/>
      <c r="D28" s="154"/>
      <c r="E28" s="156"/>
    </row>
    <row r="29" spans="1:6" s="31" customFormat="1" ht="21.95" customHeight="1">
      <c r="A29" s="157"/>
      <c r="B29" s="146" t="s">
        <v>256</v>
      </c>
      <c r="C29" s="168">
        <v>100000</v>
      </c>
      <c r="D29" s="120">
        <v>32575</v>
      </c>
      <c r="E29" s="120">
        <f>C29-C30-D29</f>
        <v>47425</v>
      </c>
      <c r="F29" s="102"/>
    </row>
    <row r="30" spans="1:6" s="31" customFormat="1" ht="21.95" customHeight="1">
      <c r="A30" s="148"/>
      <c r="B30" s="147" t="s">
        <v>258</v>
      </c>
      <c r="C30" s="121">
        <v>20000</v>
      </c>
      <c r="D30" s="122"/>
      <c r="E30" s="122"/>
      <c r="F30" s="102"/>
    </row>
    <row r="31" spans="1:6" s="6" customFormat="1" ht="42.75" customHeight="1">
      <c r="A31" s="32">
        <v>2</v>
      </c>
      <c r="B31" s="144" t="s">
        <v>332</v>
      </c>
      <c r="C31" s="166"/>
      <c r="D31" s="166"/>
      <c r="E31" s="191"/>
    </row>
    <row r="32" spans="1:6" s="31" customFormat="1" ht="21.95" customHeight="1">
      <c r="A32" s="157"/>
      <c r="B32" s="146" t="s">
        <v>256</v>
      </c>
      <c r="C32" s="168">
        <v>50000</v>
      </c>
      <c r="D32" s="120">
        <v>0</v>
      </c>
      <c r="E32" s="120">
        <f>C32-C33-D32</f>
        <v>20000</v>
      </c>
      <c r="F32" s="102"/>
    </row>
    <row r="33" spans="1:6" s="31" customFormat="1" ht="21.95" customHeight="1">
      <c r="A33" s="148"/>
      <c r="B33" s="147" t="s">
        <v>258</v>
      </c>
      <c r="C33" s="121">
        <v>30000</v>
      </c>
      <c r="D33" s="122"/>
      <c r="E33" s="122"/>
      <c r="F33" s="102"/>
    </row>
    <row r="34" spans="1:6" s="12" customFormat="1" ht="41.25" customHeight="1">
      <c r="A34" s="32">
        <v>3</v>
      </c>
      <c r="B34" s="144" t="s">
        <v>56</v>
      </c>
      <c r="C34" s="154"/>
      <c r="D34" s="154"/>
      <c r="E34" s="156"/>
    </row>
    <row r="35" spans="1:6" s="31" customFormat="1" ht="21.95" customHeight="1">
      <c r="A35" s="157"/>
      <c r="B35" s="146" t="s">
        <v>256</v>
      </c>
      <c r="C35" s="168">
        <v>50000</v>
      </c>
      <c r="D35" s="120">
        <v>24025</v>
      </c>
      <c r="E35" s="120">
        <f>C35-C36-D35</f>
        <v>5975</v>
      </c>
      <c r="F35" s="102"/>
    </row>
    <row r="36" spans="1:6" s="31" customFormat="1" ht="21.95" customHeight="1">
      <c r="A36" s="148"/>
      <c r="B36" s="147" t="s">
        <v>258</v>
      </c>
      <c r="C36" s="121">
        <v>20000</v>
      </c>
      <c r="D36" s="122"/>
      <c r="E36" s="122"/>
      <c r="F36" s="102"/>
    </row>
    <row r="37" spans="1:6" s="12" customFormat="1" ht="42" customHeight="1">
      <c r="A37" s="25">
        <v>4</v>
      </c>
      <c r="B37" s="96" t="s">
        <v>23</v>
      </c>
      <c r="C37" s="74">
        <v>25000</v>
      </c>
      <c r="D37" s="74">
        <v>16532</v>
      </c>
      <c r="E37" s="191">
        <f t="shared" ref="E37:E38" si="0">C37-D37</f>
        <v>8468</v>
      </c>
    </row>
    <row r="38" spans="1:6" s="6" customFormat="1" ht="40.5" customHeight="1">
      <c r="A38" s="25">
        <v>5</v>
      </c>
      <c r="B38" s="97" t="s">
        <v>250</v>
      </c>
      <c r="C38" s="66">
        <v>20000</v>
      </c>
      <c r="D38" s="74">
        <v>19810</v>
      </c>
      <c r="E38" s="191">
        <f t="shared" si="0"/>
        <v>190</v>
      </c>
    </row>
    <row r="39" spans="1:6" s="22" customFormat="1" ht="24.95" customHeight="1">
      <c r="A39" s="20"/>
      <c r="B39" s="20" t="s">
        <v>4</v>
      </c>
      <c r="C39" s="67">
        <f>SUM(C29,C32,C35,C37,C38)-SUM(C30,C33,C36)</f>
        <v>175000</v>
      </c>
      <c r="D39" s="127">
        <f>SUM(D28:D38)</f>
        <v>92942</v>
      </c>
      <c r="E39" s="127">
        <f>SUM(E28:E38)</f>
        <v>82058</v>
      </c>
    </row>
    <row r="40" spans="1:6" s="6" customFormat="1" ht="20.100000000000001" customHeight="1">
      <c r="A40" s="7"/>
      <c r="B40" s="46"/>
      <c r="C40" s="9"/>
      <c r="D40" s="186"/>
      <c r="E40" s="187"/>
    </row>
    <row r="41" spans="1:6" s="12" customFormat="1" ht="24.95" customHeight="1">
      <c r="A41" s="26"/>
      <c r="B41" s="47"/>
      <c r="C41" s="40"/>
      <c r="D41" s="161"/>
      <c r="E41" s="182"/>
    </row>
    <row r="42" spans="1:6" s="6" customFormat="1" ht="24.95" customHeight="1">
      <c r="A42" s="7"/>
      <c r="B42" s="46"/>
      <c r="C42" s="9"/>
      <c r="D42" s="186"/>
      <c r="E42" s="187"/>
    </row>
  </sheetData>
  <pageMargins left="1.1811023622047245" right="0.78740157480314965" top="1.1811023622047245" bottom="1.1811023622047245" header="0" footer="0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C22"/>
  <sheetViews>
    <sheetView zoomScale="130" zoomScaleNormal="130" workbookViewId="0">
      <selection activeCell="B4" sqref="B4"/>
    </sheetView>
  </sheetViews>
  <sheetFormatPr defaultColWidth="5" defaultRowHeight="20.25"/>
  <cols>
    <col min="1" max="1" width="4.85546875" style="209" customWidth="1"/>
    <col min="2" max="2" width="57.7109375" style="209" customWidth="1"/>
    <col min="3" max="3" width="12.42578125" style="3" customWidth="1"/>
    <col min="4" max="16384" width="5" style="209"/>
  </cols>
  <sheetData>
    <row r="1" spans="1:3" ht="20.100000000000001" customHeight="1"/>
    <row r="2" spans="1:3" s="211" customFormat="1" ht="23.25">
      <c r="A2" s="210" t="s">
        <v>74</v>
      </c>
      <c r="B2" s="210"/>
      <c r="C2" s="210"/>
    </row>
    <row r="3" spans="1:3" s="211" customFormat="1" ht="23.25">
      <c r="A3" s="212" t="s">
        <v>330</v>
      </c>
      <c r="B3" s="212"/>
      <c r="C3" s="212"/>
    </row>
    <row r="4" spans="1:3" s="211" customFormat="1" ht="23.25">
      <c r="A4" s="213" t="s">
        <v>331</v>
      </c>
      <c r="B4" s="213"/>
      <c r="C4" s="213"/>
    </row>
    <row r="5" spans="1:3">
      <c r="B5" s="214"/>
    </row>
    <row r="6" spans="1:3" s="215" customFormat="1" ht="24.95" customHeight="1">
      <c r="A6" s="303" t="s">
        <v>0</v>
      </c>
      <c r="B6" s="303" t="s">
        <v>1</v>
      </c>
      <c r="C6" s="305" t="s">
        <v>2</v>
      </c>
    </row>
    <row r="7" spans="1:3" s="215" customFormat="1" ht="24.95" customHeight="1">
      <c r="A7" s="304"/>
      <c r="B7" s="304"/>
      <c r="C7" s="306"/>
    </row>
    <row r="8" spans="1:3" s="218" customFormat="1" ht="45.75" customHeight="1">
      <c r="A8" s="216">
        <v>1</v>
      </c>
      <c r="B8" s="217" t="s">
        <v>262</v>
      </c>
      <c r="C8" s="71">
        <v>494000</v>
      </c>
    </row>
    <row r="9" spans="1:3" s="218" customFormat="1" ht="21.75" customHeight="1">
      <c r="A9" s="219"/>
      <c r="B9" s="220" t="s">
        <v>263</v>
      </c>
      <c r="C9" s="75"/>
    </row>
    <row r="10" spans="1:3" s="218" customFormat="1" ht="44.25" customHeight="1">
      <c r="A10" s="216">
        <v>2</v>
      </c>
      <c r="B10" s="221" t="s">
        <v>264</v>
      </c>
      <c r="C10" s="71">
        <v>494000</v>
      </c>
    </row>
    <row r="11" spans="1:3" s="218" customFormat="1" ht="22.5" customHeight="1">
      <c r="A11" s="219"/>
      <c r="B11" s="222" t="s">
        <v>263</v>
      </c>
      <c r="C11" s="75"/>
    </row>
    <row r="12" spans="1:3" s="218" customFormat="1" ht="44.25" customHeight="1">
      <c r="A12" s="216">
        <v>3</v>
      </c>
      <c r="B12" s="221" t="s">
        <v>265</v>
      </c>
      <c r="C12" s="223">
        <v>490000</v>
      </c>
    </row>
    <row r="13" spans="1:3" s="218" customFormat="1" ht="26.25" customHeight="1">
      <c r="A13" s="216">
        <v>4</v>
      </c>
      <c r="B13" s="221" t="s">
        <v>266</v>
      </c>
      <c r="C13" s="223">
        <v>472000</v>
      </c>
    </row>
    <row r="14" spans="1:3" s="218" customFormat="1" ht="24" customHeight="1">
      <c r="A14" s="219"/>
      <c r="B14" s="222" t="s">
        <v>267</v>
      </c>
      <c r="C14" s="224"/>
    </row>
    <row r="15" spans="1:3" s="218" customFormat="1" ht="40.5">
      <c r="A15" s="225">
        <v>5</v>
      </c>
      <c r="B15" s="226" t="s">
        <v>268</v>
      </c>
      <c r="C15" s="227">
        <v>500000</v>
      </c>
    </row>
    <row r="16" spans="1:3" s="218" customFormat="1" ht="40.5">
      <c r="A16" s="225">
        <v>6</v>
      </c>
      <c r="B16" s="226" t="s">
        <v>269</v>
      </c>
      <c r="C16" s="227">
        <v>500000</v>
      </c>
    </row>
    <row r="17" spans="1:3" s="218" customFormat="1" ht="42" customHeight="1">
      <c r="A17" s="216">
        <v>7</v>
      </c>
      <c r="B17" s="221" t="s">
        <v>270</v>
      </c>
      <c r="C17" s="228">
        <v>76000</v>
      </c>
    </row>
    <row r="18" spans="1:3" s="218" customFormat="1" ht="25.5" customHeight="1">
      <c r="A18" s="219"/>
      <c r="B18" s="222" t="s">
        <v>271</v>
      </c>
      <c r="C18" s="229"/>
    </row>
    <row r="19" spans="1:3" s="218" customFormat="1" ht="27.75" customHeight="1">
      <c r="A19" s="216">
        <v>8</v>
      </c>
      <c r="B19" s="217" t="s">
        <v>272</v>
      </c>
      <c r="C19" s="230">
        <v>232000</v>
      </c>
    </row>
    <row r="20" spans="1:3" s="218" customFormat="1" ht="42" customHeight="1">
      <c r="A20" s="219">
        <v>9</v>
      </c>
      <c r="B20" s="220" t="s">
        <v>273</v>
      </c>
      <c r="C20" s="231">
        <v>206000</v>
      </c>
    </row>
    <row r="21" spans="1:3" s="218" customFormat="1" ht="30.75" customHeight="1">
      <c r="A21" s="219">
        <v>10</v>
      </c>
      <c r="B21" s="220" t="s">
        <v>274</v>
      </c>
      <c r="C21" s="231">
        <v>383410</v>
      </c>
    </row>
    <row r="22" spans="1:3">
      <c r="A22" s="232"/>
      <c r="B22" s="233" t="s">
        <v>4</v>
      </c>
      <c r="C22" s="86">
        <f>SUM(C8:C21)</f>
        <v>3847410</v>
      </c>
    </row>
  </sheetData>
  <mergeCells count="3">
    <mergeCell ref="A6:A7"/>
    <mergeCell ref="B6:B7"/>
    <mergeCell ref="C6:C7"/>
  </mergeCells>
  <pageMargins left="1.1811023622047245" right="0.82677165354330717" top="0.78740157480314965" bottom="0.78740157480314965" header="0" footer="0"/>
  <pageSetup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E36"/>
  <sheetViews>
    <sheetView topLeftCell="A25" zoomScale="130" zoomScaleNormal="130" workbookViewId="0">
      <selection activeCell="E37" sqref="E37"/>
    </sheetView>
  </sheetViews>
  <sheetFormatPr defaultColWidth="5" defaultRowHeight="20.25"/>
  <cols>
    <col min="1" max="1" width="4.85546875" style="243" customWidth="1"/>
    <col min="2" max="2" width="15.7109375" style="209" customWidth="1"/>
    <col min="3" max="3" width="6.7109375" style="243" customWidth="1"/>
    <col min="4" max="4" width="62.42578125" style="209" customWidth="1"/>
    <col min="5" max="5" width="18.5703125" style="3" customWidth="1"/>
    <col min="6" max="16384" width="5" style="209"/>
  </cols>
  <sheetData>
    <row r="1" spans="1:5" s="211" customFormat="1" ht="23.25">
      <c r="A1" s="295" t="s">
        <v>74</v>
      </c>
      <c r="B1" s="295"/>
      <c r="C1" s="295"/>
      <c r="D1" s="295"/>
      <c r="E1" s="295"/>
    </row>
    <row r="2" spans="1:5" s="211" customFormat="1" ht="23.25">
      <c r="A2" s="296" t="s">
        <v>275</v>
      </c>
      <c r="B2" s="296"/>
      <c r="C2" s="296"/>
      <c r="D2" s="296"/>
      <c r="E2" s="296"/>
    </row>
    <row r="3" spans="1:5" s="211" customFormat="1" ht="23.25">
      <c r="A3" s="296" t="s">
        <v>276</v>
      </c>
      <c r="B3" s="296"/>
      <c r="C3" s="296"/>
      <c r="D3" s="296"/>
      <c r="E3" s="296"/>
    </row>
    <row r="5" spans="1:5" s="215" customFormat="1" ht="24.95" customHeight="1">
      <c r="A5" s="234" t="s">
        <v>0</v>
      </c>
      <c r="B5" s="234" t="s">
        <v>69</v>
      </c>
      <c r="C5" s="234" t="s">
        <v>70</v>
      </c>
      <c r="D5" s="234" t="s">
        <v>71</v>
      </c>
      <c r="E5" s="87" t="s">
        <v>2</v>
      </c>
    </row>
    <row r="6" spans="1:5">
      <c r="A6" s="235">
        <v>1</v>
      </c>
      <c r="B6" s="236" t="s">
        <v>277</v>
      </c>
      <c r="C6" s="235">
        <v>5</v>
      </c>
      <c r="D6" s="236" t="s">
        <v>278</v>
      </c>
      <c r="E6" s="237">
        <v>430000</v>
      </c>
    </row>
    <row r="7" spans="1:5">
      <c r="A7" s="238"/>
      <c r="B7" s="239"/>
      <c r="C7" s="238"/>
      <c r="D7" s="239" t="s">
        <v>279</v>
      </c>
      <c r="E7" s="62"/>
    </row>
    <row r="8" spans="1:5">
      <c r="A8" s="235">
        <v>2</v>
      </c>
      <c r="B8" s="236" t="s">
        <v>280</v>
      </c>
      <c r="C8" s="235">
        <v>9</v>
      </c>
      <c r="D8" s="236" t="s">
        <v>278</v>
      </c>
      <c r="E8" s="237">
        <v>499000</v>
      </c>
    </row>
    <row r="9" spans="1:5">
      <c r="A9" s="238"/>
      <c r="B9" s="239"/>
      <c r="C9" s="238"/>
      <c r="D9" s="239" t="s">
        <v>281</v>
      </c>
      <c r="E9" s="62"/>
    </row>
    <row r="10" spans="1:5">
      <c r="A10" s="235">
        <v>3</v>
      </c>
      <c r="B10" s="236" t="s">
        <v>282</v>
      </c>
      <c r="C10" s="235">
        <v>16</v>
      </c>
      <c r="D10" s="236" t="s">
        <v>278</v>
      </c>
      <c r="E10" s="237">
        <v>400000</v>
      </c>
    </row>
    <row r="11" spans="1:5">
      <c r="A11" s="238"/>
      <c r="B11" s="239"/>
      <c r="C11" s="238"/>
      <c r="D11" s="239" t="s">
        <v>283</v>
      </c>
      <c r="E11" s="62"/>
    </row>
    <row r="12" spans="1:5">
      <c r="A12" s="235">
        <v>4</v>
      </c>
      <c r="B12" s="236" t="s">
        <v>284</v>
      </c>
      <c r="C12" s="235">
        <v>13</v>
      </c>
      <c r="D12" s="236" t="s">
        <v>278</v>
      </c>
      <c r="E12" s="237">
        <v>500000</v>
      </c>
    </row>
    <row r="13" spans="1:5">
      <c r="A13" s="238"/>
      <c r="B13" s="239"/>
      <c r="C13" s="238"/>
      <c r="D13" s="239" t="s">
        <v>285</v>
      </c>
      <c r="E13" s="62"/>
    </row>
    <row r="14" spans="1:5">
      <c r="A14" s="235">
        <v>5</v>
      </c>
      <c r="B14" s="236" t="s">
        <v>73</v>
      </c>
      <c r="C14" s="235">
        <v>21</v>
      </c>
      <c r="D14" s="236" t="s">
        <v>278</v>
      </c>
      <c r="E14" s="237">
        <v>427000</v>
      </c>
    </row>
    <row r="15" spans="1:5">
      <c r="A15" s="240"/>
      <c r="B15" s="241"/>
      <c r="C15" s="240"/>
      <c r="D15" s="241" t="s">
        <v>286</v>
      </c>
      <c r="E15" s="242"/>
    </row>
    <row r="16" spans="1:5">
      <c r="A16" s="238"/>
      <c r="B16" s="239"/>
      <c r="C16" s="238"/>
      <c r="D16" s="239" t="s">
        <v>287</v>
      </c>
      <c r="E16" s="62"/>
    </row>
    <row r="17" spans="1:5">
      <c r="A17" s="235">
        <v>6</v>
      </c>
      <c r="B17" s="236" t="s">
        <v>288</v>
      </c>
      <c r="C17" s="235">
        <v>15</v>
      </c>
      <c r="D17" s="236" t="s">
        <v>289</v>
      </c>
      <c r="E17" s="237">
        <v>458000</v>
      </c>
    </row>
    <row r="18" spans="1:5">
      <c r="A18" s="238"/>
      <c r="B18" s="239"/>
      <c r="C18" s="238"/>
      <c r="D18" s="239" t="s">
        <v>290</v>
      </c>
      <c r="E18" s="62"/>
    </row>
    <row r="19" spans="1:5">
      <c r="A19" s="235">
        <v>7</v>
      </c>
      <c r="B19" s="236" t="s">
        <v>291</v>
      </c>
      <c r="C19" s="235">
        <v>10</v>
      </c>
      <c r="D19" s="236" t="s">
        <v>292</v>
      </c>
      <c r="E19" s="237">
        <v>400000</v>
      </c>
    </row>
    <row r="20" spans="1:5">
      <c r="A20" s="238"/>
      <c r="B20" s="239"/>
      <c r="C20" s="238"/>
      <c r="D20" s="239" t="s">
        <v>293</v>
      </c>
      <c r="E20" s="62"/>
    </row>
    <row r="21" spans="1:5">
      <c r="A21" s="235">
        <v>8</v>
      </c>
      <c r="B21" s="236" t="s">
        <v>294</v>
      </c>
      <c r="C21" s="235">
        <v>6</v>
      </c>
      <c r="D21" s="236" t="s">
        <v>289</v>
      </c>
      <c r="E21" s="237">
        <v>277000</v>
      </c>
    </row>
    <row r="22" spans="1:5">
      <c r="A22" s="238"/>
      <c r="B22" s="239"/>
      <c r="C22" s="238"/>
      <c r="D22" s="239" t="s">
        <v>295</v>
      </c>
      <c r="E22" s="62"/>
    </row>
    <row r="23" spans="1:5">
      <c r="A23" s="235">
        <v>9</v>
      </c>
      <c r="B23" s="236" t="s">
        <v>296</v>
      </c>
      <c r="C23" s="235">
        <v>17</v>
      </c>
      <c r="D23" s="236" t="s">
        <v>297</v>
      </c>
      <c r="E23" s="237">
        <v>236000</v>
      </c>
    </row>
    <row r="24" spans="1:5">
      <c r="A24" s="240"/>
      <c r="B24" s="241"/>
      <c r="C24" s="240"/>
      <c r="D24" s="241" t="s">
        <v>298</v>
      </c>
      <c r="E24" s="242"/>
    </row>
    <row r="25" spans="1:5">
      <c r="A25" s="238"/>
      <c r="B25" s="239"/>
      <c r="C25" s="238"/>
      <c r="D25" s="239" t="s">
        <v>299</v>
      </c>
      <c r="E25" s="62"/>
    </row>
    <row r="26" spans="1:5">
      <c r="A26" s="235">
        <v>10</v>
      </c>
      <c r="B26" s="236" t="s">
        <v>300</v>
      </c>
      <c r="C26" s="235">
        <v>8</v>
      </c>
      <c r="D26" s="236" t="s">
        <v>301</v>
      </c>
      <c r="E26" s="237">
        <v>478000</v>
      </c>
    </row>
    <row r="27" spans="1:5">
      <c r="A27" s="240"/>
      <c r="B27" s="241"/>
      <c r="C27" s="240"/>
      <c r="D27" s="241" t="s">
        <v>302</v>
      </c>
      <c r="E27" s="242"/>
    </row>
    <row r="28" spans="1:5">
      <c r="A28" s="238"/>
      <c r="B28" s="239"/>
      <c r="C28" s="238"/>
      <c r="D28" s="239" t="s">
        <v>303</v>
      </c>
      <c r="E28" s="62"/>
    </row>
    <row r="29" spans="1:5">
      <c r="A29" s="235">
        <v>11</v>
      </c>
      <c r="B29" s="236" t="s">
        <v>304</v>
      </c>
      <c r="C29" s="235">
        <v>14</v>
      </c>
      <c r="D29" s="236" t="s">
        <v>305</v>
      </c>
      <c r="E29" s="237">
        <v>156000</v>
      </c>
    </row>
    <row r="30" spans="1:5">
      <c r="A30" s="240"/>
      <c r="B30" s="241"/>
      <c r="C30" s="240"/>
      <c r="D30" s="241" t="s">
        <v>306</v>
      </c>
      <c r="E30" s="242"/>
    </row>
    <row r="31" spans="1:5">
      <c r="A31" s="238"/>
      <c r="B31" s="239"/>
      <c r="C31" s="238"/>
      <c r="D31" s="239" t="s">
        <v>307</v>
      </c>
      <c r="E31" s="62"/>
    </row>
    <row r="32" spans="1:5">
      <c r="A32" s="235">
        <v>12</v>
      </c>
      <c r="B32" s="236" t="s">
        <v>304</v>
      </c>
      <c r="C32" s="235">
        <v>14</v>
      </c>
      <c r="D32" s="236" t="s">
        <v>289</v>
      </c>
      <c r="E32" s="237">
        <v>94000</v>
      </c>
    </row>
    <row r="33" spans="1:5">
      <c r="A33" s="238"/>
      <c r="B33" s="239"/>
      <c r="C33" s="238"/>
      <c r="D33" s="239" t="s">
        <v>308</v>
      </c>
      <c r="E33" s="62"/>
    </row>
    <row r="34" spans="1:5">
      <c r="A34" s="235">
        <v>13</v>
      </c>
      <c r="B34" s="236" t="s">
        <v>72</v>
      </c>
      <c r="C34" s="235">
        <v>2</v>
      </c>
      <c r="D34" s="236" t="s">
        <v>289</v>
      </c>
      <c r="E34" s="237">
        <v>45000</v>
      </c>
    </row>
    <row r="35" spans="1:5">
      <c r="A35" s="238"/>
      <c r="B35" s="239"/>
      <c r="C35" s="238"/>
      <c r="D35" s="239" t="s">
        <v>309</v>
      </c>
      <c r="E35" s="62"/>
    </row>
    <row r="36" spans="1:5" ht="23.25" customHeight="1">
      <c r="A36" s="307" t="s">
        <v>310</v>
      </c>
      <c r="B36" s="308"/>
      <c r="C36" s="308"/>
      <c r="D36" s="309"/>
      <c r="E36" s="64">
        <f>SUM(E6:E35)</f>
        <v>4400000</v>
      </c>
    </row>
  </sheetData>
  <mergeCells count="4">
    <mergeCell ref="A1:E1"/>
    <mergeCell ref="A2:E2"/>
    <mergeCell ref="A3:E3"/>
    <mergeCell ref="A36:D36"/>
  </mergeCells>
  <pageMargins left="1.1811023622047245" right="0.82677165354330717" top="0.78740157480314965" bottom="0.78740157480314965" header="0" footer="0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ยธ.1(62)</vt:lpstr>
      <vt:lpstr>ยธ.2(62)</vt:lpstr>
      <vt:lpstr>ยธ.3(62)</vt:lpstr>
      <vt:lpstr>ยธ.4(62)</vt:lpstr>
      <vt:lpstr>ยธ.5(62)</vt:lpstr>
      <vt:lpstr>เงินสะสมกพ62</vt:lpstr>
      <vt:lpstr>เงินสะสมมิย62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KKD Windows7 V.8</cp:lastModifiedBy>
  <cp:lastPrinted>2019-12-02T08:18:47Z</cp:lastPrinted>
  <dcterms:created xsi:type="dcterms:W3CDTF">2006-12-12T20:26:38Z</dcterms:created>
  <dcterms:modified xsi:type="dcterms:W3CDTF">2020-06-17T02:06:48Z</dcterms:modified>
</cp:coreProperties>
</file>